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bookViews>
    <workbookView xWindow="28650" yWindow="15" windowWidth="28800" windowHeight="13965"/>
  </bookViews>
  <sheets>
    <sheet name="SOPS" sheetId="1" r:id="rId1"/>
    <sheet name="Kategorie monitoringu" sheetId="3" state="hidden" r:id="rId2"/>
    <sheet name="hide" sheetId="4" state="hidden" r:id="rId3"/>
    <sheet name="změny" sheetId="5" r:id="rId4"/>
  </sheets>
  <definedNames>
    <definedName name="_FilterDatabase" localSheetId="2" hidden="1">hide!$A$1:$L$4</definedName>
    <definedName name="_FilterDatabase" localSheetId="1" hidden="1">'Kategorie monitoringu'!$A$1:$A$25</definedName>
    <definedName name="_FilterDatabase" localSheetId="0" hidden="1">SOPS!$A$12:$L$12</definedName>
    <definedName name="_xlnm.Print_Area" localSheetId="0">SOPS!$B$1:$L$231</definedName>
    <definedName name="Print_Area" localSheetId="0">SOPS!$B$1:$L$166</definedName>
    <definedName name="Print_Titles" localSheetId="0">SOPS!$9:$12</definedName>
  </definedNames>
  <calcPr calcId="145621"/>
</workbook>
</file>

<file path=xl/calcChain.xml><?xml version="1.0" encoding="utf-8"?>
<calcChain xmlns="http://schemas.openxmlformats.org/spreadsheetml/2006/main">
  <c r="L206" i="1" l="1"/>
  <c r="J206" i="1"/>
  <c r="J231" i="1" l="1"/>
  <c r="L226" i="1"/>
  <c r="J226" i="1"/>
  <c r="L222" i="1"/>
  <c r="J222" i="1"/>
  <c r="L218" i="1"/>
  <c r="J218" i="1"/>
  <c r="L214" i="1"/>
  <c r="L231" i="1" s="1"/>
  <c r="J214" i="1"/>
  <c r="L210" i="1"/>
  <c r="J210" i="1"/>
  <c r="J203" i="1"/>
  <c r="L198" i="1"/>
  <c r="L203" i="1" s="1"/>
  <c r="J198" i="1"/>
  <c r="L194" i="1"/>
  <c r="J194" i="1"/>
  <c r="J191" i="1"/>
  <c r="L186" i="1"/>
  <c r="L191" i="1" s="1"/>
  <c r="J186" i="1"/>
  <c r="L183" i="1"/>
  <c r="J183" i="1"/>
  <c r="L178" i="1"/>
  <c r="J178" i="1"/>
  <c r="J175" i="1"/>
  <c r="L170" i="1"/>
  <c r="L175" i="1" s="1"/>
  <c r="J170" i="1"/>
  <c r="L167" i="1"/>
  <c r="J167" i="1"/>
  <c r="L162" i="1"/>
  <c r="J162" i="1"/>
  <c r="L158" i="1"/>
  <c r="J158" i="1"/>
  <c r="L154" i="1"/>
  <c r="J154" i="1"/>
  <c r="L151" i="1"/>
  <c r="J151" i="1"/>
  <c r="L146" i="1"/>
  <c r="J146" i="1"/>
  <c r="L138" i="1"/>
  <c r="J138" i="1"/>
  <c r="L134" i="1"/>
  <c r="J134" i="1"/>
  <c r="L130" i="1"/>
  <c r="J130" i="1"/>
  <c r="L126" i="1"/>
  <c r="J126" i="1"/>
  <c r="L122" i="1"/>
  <c r="J122" i="1"/>
  <c r="L118" i="1"/>
  <c r="J118" i="1"/>
  <c r="L114" i="1"/>
  <c r="J114" i="1"/>
  <c r="L110" i="1"/>
  <c r="J110" i="1"/>
  <c r="J143" i="1" s="1"/>
  <c r="L106" i="1"/>
  <c r="J106" i="1"/>
  <c r="L102" i="1"/>
  <c r="L143" i="1" s="1"/>
  <c r="J102" i="1"/>
  <c r="J99" i="1"/>
  <c r="L94" i="1"/>
  <c r="J94" i="1"/>
  <c r="L90" i="1"/>
  <c r="L99" i="1" s="1"/>
  <c r="J90" i="1"/>
  <c r="J87" i="1"/>
  <c r="L82" i="1"/>
  <c r="J82" i="1"/>
  <c r="L78" i="1"/>
  <c r="J78" i="1"/>
  <c r="L74" i="1"/>
  <c r="J74" i="1"/>
  <c r="L70" i="1"/>
  <c r="J70" i="1"/>
  <c r="L66" i="1"/>
  <c r="J66" i="1"/>
  <c r="L62" i="1"/>
  <c r="J62" i="1"/>
  <c r="L58" i="1"/>
  <c r="J58" i="1"/>
  <c r="L54" i="1"/>
  <c r="L87" i="1" s="1"/>
  <c r="J54" i="1"/>
  <c r="L50" i="1"/>
  <c r="J50" i="1"/>
  <c r="L46" i="1"/>
  <c r="J46" i="1"/>
  <c r="L42" i="1"/>
  <c r="J42" i="1"/>
  <c r="J39" i="1"/>
  <c r="L34" i="1"/>
  <c r="J34" i="1"/>
  <c r="L30" i="1"/>
  <c r="J30" i="1"/>
  <c r="L26" i="1"/>
  <c r="J26" i="1"/>
  <c r="L22" i="1"/>
  <c r="L39" i="1" s="1"/>
  <c r="J22" i="1"/>
  <c r="L19" i="1"/>
  <c r="J19" i="1"/>
  <c r="L14" i="1"/>
  <c r="J14" i="1"/>
  <c r="K2" i="1" l="1"/>
  <c r="L1" i="4"/>
  <c r="L9" i="1" l="1"/>
  <c r="B9" i="1"/>
  <c r="L1" i="1" l="1"/>
  <c r="K9" i="1" l="1"/>
  <c r="F5" i="1" l="1"/>
</calcChain>
</file>

<file path=xl/comments1.xml><?xml version="1.0" encoding="utf-8"?>
<comments xmlns="http://schemas.openxmlformats.org/spreadsheetml/2006/main">
  <authors>
    <author>Salavová Mariana, Ing.</author>
    <author>Ing. Mariana Salavová</author>
  </authors>
  <commentList>
    <comment ref="I3" authorId="0">
      <text>
        <r>
          <rPr>
            <b/>
            <u/>
            <sz val="12"/>
            <color indexed="81"/>
            <rFont val="Calibri"/>
            <family val="2"/>
            <charset val="238"/>
            <scheme val="minor"/>
          </rPr>
          <t>Vložení nové položky:</t>
        </r>
        <r>
          <rPr>
            <b/>
            <sz val="11"/>
            <color indexed="81"/>
            <rFont val="Calibri"/>
            <family val="2"/>
            <charset val="238"/>
            <scheme val="minor"/>
          </rPr>
          <t xml:space="preserve">
</t>
        </r>
        <r>
          <rPr>
            <sz val="11"/>
            <color indexed="81"/>
            <rFont val="Calibri"/>
            <family val="2"/>
            <charset val="238"/>
            <scheme val="minor"/>
          </rPr>
          <t xml:space="preserve">pro přidání další položky umístěte </t>
        </r>
        <r>
          <rPr>
            <b/>
            <sz val="11"/>
            <color indexed="81"/>
            <rFont val="Calibri"/>
            <family val="2"/>
            <charset val="238"/>
            <scheme val="minor"/>
          </rPr>
          <t>kurzor do sloupce "B"</t>
        </r>
        <r>
          <rPr>
            <sz val="11"/>
            <color indexed="81"/>
            <rFont val="Calibri"/>
            <family val="2"/>
            <charset val="238"/>
            <scheme val="minor"/>
          </rPr>
          <t xml:space="preserve"> pod poslední řádek  předešlé položky, nebo pod začátek následného dílu a spusťte </t>
        </r>
        <r>
          <rPr>
            <b/>
            <sz val="11"/>
            <color indexed="81"/>
            <rFont val="Calibri"/>
            <family val="2"/>
            <charset val="238"/>
            <scheme val="minor"/>
          </rPr>
          <t>"Vložení položky"</t>
        </r>
        <r>
          <rPr>
            <sz val="11"/>
            <color indexed="81"/>
            <rFont val="Calibri"/>
            <family val="2"/>
            <charset val="238"/>
            <scheme val="minor"/>
          </rPr>
          <t xml:space="preserve">.  
Chcete-li přidat další položku k uzavřenému Dílu, umístěte </t>
        </r>
        <r>
          <rPr>
            <b/>
            <sz val="11"/>
            <color indexed="81"/>
            <rFont val="Calibri"/>
            <family val="2"/>
            <charset val="238"/>
            <scheme val="minor"/>
          </rPr>
          <t>kurzor do sloupce "B"</t>
        </r>
        <r>
          <rPr>
            <sz val="11"/>
            <color indexed="81"/>
            <rFont val="Calibri"/>
            <family val="2"/>
            <charset val="238"/>
            <scheme val="minor"/>
          </rPr>
          <t xml:space="preserve">, a to buď na číslo položky, před kterou chcete položku přidat, nebo na řádek se součtem dílu a spusťte </t>
        </r>
        <r>
          <rPr>
            <b/>
            <sz val="11"/>
            <color indexed="81"/>
            <rFont val="Calibri"/>
            <family val="2"/>
            <charset val="238"/>
            <scheme val="minor"/>
          </rPr>
          <t>"Vložení položky"</t>
        </r>
        <r>
          <rPr>
            <sz val="11"/>
            <color indexed="81"/>
            <rFont val="Calibri"/>
            <family val="2"/>
            <charset val="238"/>
            <scheme val="minor"/>
          </rPr>
          <t xml:space="preserve">.
Po přidání  položky do již uzavřeného Dílu musí být </t>
        </r>
        <r>
          <rPr>
            <b/>
            <sz val="11"/>
            <color indexed="81"/>
            <rFont val="Calibri"/>
            <family val="2"/>
            <charset val="238"/>
            <scheme val="minor"/>
          </rPr>
          <t>Díl znovu přepočítán</t>
        </r>
        <r>
          <rPr>
            <sz val="11"/>
            <color indexed="81"/>
            <rFont val="Calibri"/>
            <family val="2"/>
            <charset val="238"/>
            <scheme val="minor"/>
          </rPr>
          <t xml:space="preserve"> 
</t>
        </r>
        <r>
          <rPr>
            <sz val="9"/>
            <color indexed="81"/>
            <rFont val="Tahoma"/>
            <family val="2"/>
            <charset val="238"/>
          </rPr>
          <t xml:space="preserve">
</t>
        </r>
      </text>
    </comment>
    <comment ref="J3" authorId="1">
      <text>
        <r>
          <rPr>
            <b/>
            <u/>
            <sz val="12"/>
            <color indexed="81"/>
            <rFont val="Calibri"/>
            <family val="2"/>
            <charset val="238"/>
            <scheme val="minor"/>
          </rPr>
          <t>Vložení nového Dílu:</t>
        </r>
        <r>
          <rPr>
            <b/>
            <sz val="11"/>
            <color indexed="81"/>
            <rFont val="Calibri"/>
            <family val="2"/>
            <charset val="238"/>
            <scheme val="minor"/>
          </rPr>
          <t xml:space="preserve">
</t>
        </r>
        <r>
          <rPr>
            <sz val="11"/>
            <color indexed="81"/>
            <rFont val="Calibri"/>
            <family val="2"/>
            <charset val="238"/>
            <scheme val="minor"/>
          </rPr>
          <t>nový</t>
        </r>
        <r>
          <rPr>
            <b/>
            <sz val="11"/>
            <color indexed="81"/>
            <rFont val="Calibri"/>
            <family val="2"/>
            <charset val="238"/>
            <scheme val="minor"/>
          </rPr>
          <t xml:space="preserve"> Díl  </t>
        </r>
        <r>
          <rPr>
            <sz val="11"/>
            <color indexed="81"/>
            <rFont val="Calibri"/>
            <family val="2"/>
            <charset val="238"/>
            <scheme val="minor"/>
          </rPr>
          <t xml:space="preserve">bude vytvořen až po </t>
        </r>
        <r>
          <rPr>
            <b/>
            <sz val="11"/>
            <color indexed="81"/>
            <rFont val="Calibri"/>
            <family val="2"/>
            <charset val="238"/>
            <scheme val="minor"/>
          </rPr>
          <t xml:space="preserve">uzavření předešlého Dílu součtem. Díly nesmí mít shodné číslování ani názvy.
</t>
        </r>
        <r>
          <rPr>
            <sz val="11"/>
            <color indexed="81"/>
            <rFont val="Calibri"/>
            <family val="2"/>
            <charset val="238"/>
            <scheme val="minor"/>
          </rPr>
          <t xml:space="preserve">Pro vložení nového </t>
        </r>
        <r>
          <rPr>
            <b/>
            <sz val="11"/>
            <color indexed="81"/>
            <rFont val="Calibri"/>
            <family val="2"/>
            <charset val="238"/>
            <scheme val="minor"/>
          </rPr>
          <t>Dílu</t>
        </r>
        <r>
          <rPr>
            <sz val="11"/>
            <color indexed="81"/>
            <rFont val="Calibri"/>
            <family val="2"/>
            <charset val="238"/>
            <scheme val="minor"/>
          </rPr>
          <t xml:space="preserve"> umístěte kurzor do sloupce "B" pod poslední řádek položky "</t>
        </r>
        <r>
          <rPr>
            <b/>
            <sz val="11"/>
            <color indexed="81"/>
            <rFont val="Calibri"/>
            <family val="2"/>
            <charset val="238"/>
            <scheme val="minor"/>
          </rPr>
          <t>Součet za díl</t>
        </r>
        <r>
          <rPr>
            <sz val="11"/>
            <color indexed="81"/>
            <rFont val="Calibri"/>
            <family val="2"/>
            <charset val="238"/>
            <scheme val="minor"/>
          </rPr>
          <t>" a spusťte "</t>
        </r>
        <r>
          <rPr>
            <b/>
            <sz val="11"/>
            <color indexed="81"/>
            <rFont val="Calibri"/>
            <family val="2"/>
            <charset val="238"/>
            <scheme val="minor"/>
          </rPr>
          <t>Vloži Díl</t>
        </r>
        <r>
          <rPr>
            <sz val="11"/>
            <color indexed="81"/>
            <rFont val="Calibri"/>
            <family val="2"/>
            <charset val="238"/>
            <scheme val="minor"/>
          </rPr>
          <t>" nebo požijte klávesovou zkratku "</t>
        </r>
        <r>
          <rPr>
            <b/>
            <sz val="11"/>
            <color indexed="81"/>
            <rFont val="Calibri"/>
            <family val="2"/>
            <charset val="238"/>
            <scheme val="minor"/>
          </rPr>
          <t>ctrl a</t>
        </r>
        <r>
          <rPr>
            <sz val="11"/>
            <color indexed="81"/>
            <rFont val="Calibri"/>
            <family val="2"/>
            <charset val="238"/>
            <scheme val="minor"/>
          </rPr>
          <t xml:space="preserve">".  </t>
        </r>
      </text>
    </comment>
    <comment ref="K3" authorId="0">
      <text>
        <r>
          <rPr>
            <b/>
            <u/>
            <sz val="12"/>
            <color indexed="81"/>
            <rFont val="Calibri"/>
            <family val="2"/>
            <charset val="238"/>
            <scheme val="minor"/>
          </rPr>
          <t>Uzavření a součet Dílu:</t>
        </r>
        <r>
          <rPr>
            <b/>
            <sz val="11"/>
            <color indexed="81"/>
            <rFont val="Calibri"/>
            <family val="2"/>
            <charset val="238"/>
            <scheme val="minor"/>
          </rPr>
          <t xml:space="preserve">
položky rozpočtu musí být zařazené do samostatně očíslovaných Dílů. Každý rozpočet musí mít minimálně jeden Díl, který je ukončen řádkem "Součet za Díl"
Před vytvoření nového Dílu musí být předchozí Díl vždy uzavřen součtem za Díl.
</t>
        </r>
        <r>
          <rPr>
            <sz val="11"/>
            <color indexed="81"/>
            <rFont val="Calibri"/>
            <family val="2"/>
            <charset val="238"/>
            <scheme val="minor"/>
          </rPr>
          <t xml:space="preserve">Pro </t>
        </r>
        <r>
          <rPr>
            <b/>
            <sz val="11"/>
            <color indexed="81"/>
            <rFont val="Calibri"/>
            <family val="2"/>
            <charset val="238"/>
            <scheme val="minor"/>
          </rPr>
          <t>součet za Díl</t>
        </r>
        <r>
          <rPr>
            <sz val="11"/>
            <color indexed="81"/>
            <rFont val="Calibri"/>
            <family val="2"/>
            <charset val="238"/>
            <scheme val="minor"/>
          </rPr>
          <t xml:space="preserve"> umístěte kurzor do sloupce "B" pod poslední řádek poslední položky v Dílu a spusťte </t>
        </r>
        <r>
          <rPr>
            <b/>
            <sz val="11"/>
            <color indexed="81"/>
            <rFont val="Calibri"/>
            <family val="2"/>
            <charset val="238"/>
            <scheme val="minor"/>
          </rPr>
          <t>"Součet za Díl"</t>
        </r>
        <r>
          <rPr>
            <sz val="11"/>
            <color indexed="81"/>
            <rFont val="Calibri"/>
            <family val="2"/>
            <charset val="238"/>
            <scheme val="minor"/>
          </rPr>
          <t xml:space="preserve">.  
Chcete-li </t>
        </r>
        <r>
          <rPr>
            <b/>
            <sz val="11"/>
            <color indexed="81"/>
            <rFont val="Calibri"/>
            <family val="2"/>
            <charset val="238"/>
            <scheme val="minor"/>
          </rPr>
          <t>přepočítat Díl</t>
        </r>
        <r>
          <rPr>
            <sz val="11"/>
            <color indexed="81"/>
            <rFont val="Calibri"/>
            <family val="2"/>
            <charset val="238"/>
            <scheme val="minor"/>
          </rPr>
          <t xml:space="preserve"> po dodatečném přidání položky do již uzavřeného Dílu, umístěte kurzor do sloupce "B" se součtem za daný Díl a spusťte </t>
        </r>
        <r>
          <rPr>
            <b/>
            <sz val="11"/>
            <color indexed="81"/>
            <rFont val="Calibri"/>
            <family val="2"/>
            <charset val="238"/>
            <scheme val="minor"/>
          </rPr>
          <t>"Součet za Díl"</t>
        </r>
        <r>
          <rPr>
            <sz val="11"/>
            <color indexed="81"/>
            <rFont val="Calibri"/>
            <family val="2"/>
            <charset val="238"/>
            <scheme val="minor"/>
          </rPr>
          <t xml:space="preserve">.
Po přidání položky do již uzavřeného Dílu musí být Díl vždy znovu přepočítán.
</t>
        </r>
        <r>
          <rPr>
            <b/>
            <sz val="11"/>
            <color indexed="81"/>
            <rFont val="Calibri"/>
            <family val="2"/>
            <charset val="238"/>
            <scheme val="minor"/>
          </rPr>
          <t>Nový Díl  bude vytvořen až po uzavření předešlého Dílu součtem</t>
        </r>
        <r>
          <rPr>
            <sz val="11"/>
            <color indexed="81"/>
            <rFont val="Calibri"/>
            <family val="2"/>
            <charset val="238"/>
            <scheme val="minor"/>
          </rPr>
          <t>. Díly nesmí mít shodné číslování ani názvy.</t>
        </r>
      </text>
    </comment>
    <comment ref="E4" authorId="0">
      <text>
        <r>
          <rPr>
            <b/>
            <u/>
            <sz val="10"/>
            <color indexed="81"/>
            <rFont val="Calibri"/>
            <family val="2"/>
            <charset val="238"/>
            <scheme val="minor"/>
          </rPr>
          <t>Vybrat kategorii dle seznamu</t>
        </r>
        <r>
          <rPr>
            <sz val="9"/>
            <color indexed="81"/>
            <rFont val="Calibri"/>
            <family val="2"/>
            <charset val="238"/>
            <scheme val="minor"/>
          </rPr>
          <t xml:space="preserve">
</t>
        </r>
        <r>
          <rPr>
            <i/>
            <sz val="9"/>
            <color indexed="81"/>
            <rFont val="Calibri"/>
            <family val="2"/>
            <charset val="238"/>
            <scheme val="minor"/>
          </rPr>
          <t xml:space="preserve">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D.1 Železniční zabezpečovací zařízení
D.2 Železniční sdělovací zařízení
D.3 Silnoproudá technologie včetně DŘT
D.4 Ostatní technologická zařízení
</t>
        </r>
        <r>
          <rPr>
            <sz val="9"/>
            <color indexed="81"/>
            <rFont val="Tahoma"/>
            <family val="2"/>
            <charset val="238"/>
          </rPr>
          <t xml:space="preserve">
</t>
        </r>
      </text>
    </comment>
    <comment ref="I4" authorId="0">
      <text>
        <r>
          <rPr>
            <b/>
            <sz val="10"/>
            <color indexed="81"/>
            <rFont val="Arial"/>
            <family val="2"/>
            <charset val="238"/>
          </rPr>
          <t xml:space="preserve">Klasifikace pro zatřídění stavebních a inženýrských objektů
</t>
        </r>
        <r>
          <rPr>
            <sz val="10"/>
            <color indexed="81"/>
            <rFont val="Arial"/>
            <family val="2"/>
            <charset val="238"/>
          </rPr>
          <t xml:space="preserve">(viz Portál veřejných zakázek MMR):
</t>
        </r>
        <r>
          <rPr>
            <b/>
            <u/>
            <sz val="10"/>
            <color indexed="81"/>
            <rFont val="Arial"/>
            <family val="2"/>
            <charset val="238"/>
          </rPr>
          <t>Struktura klasifikace:</t>
        </r>
        <r>
          <rPr>
            <sz val="10"/>
            <color indexed="81"/>
            <rFont val="Arial"/>
            <family val="2"/>
            <charset val="238"/>
          </rPr>
          <t xml:space="preserve">
</t>
        </r>
        <r>
          <rPr>
            <b/>
            <sz val="10"/>
            <color indexed="81"/>
            <rFont val="Arial"/>
            <family val="2"/>
            <charset val="238"/>
          </rPr>
          <t>1. až 3.</t>
        </r>
        <r>
          <rPr>
            <sz val="10"/>
            <color indexed="81"/>
            <rFont val="Arial"/>
            <family val="2"/>
            <charset val="238"/>
          </rPr>
          <t xml:space="preserve"> místo obor
</t>
        </r>
        <r>
          <rPr>
            <b/>
            <sz val="10"/>
            <color indexed="81"/>
            <rFont val="Arial"/>
            <family val="2"/>
            <charset val="238"/>
          </rPr>
          <t>4.</t>
        </r>
        <r>
          <rPr>
            <sz val="10"/>
            <color indexed="81"/>
            <rFont val="Arial"/>
            <family val="2"/>
            <charset val="238"/>
          </rPr>
          <t xml:space="preserve"> místo skupina
</t>
        </r>
        <r>
          <rPr>
            <b/>
            <sz val="10"/>
            <color indexed="81"/>
            <rFont val="Arial"/>
            <family val="2"/>
            <charset val="238"/>
          </rPr>
          <t>5.</t>
        </r>
        <r>
          <rPr>
            <sz val="10"/>
            <color indexed="81"/>
            <rFont val="Arial"/>
            <family val="2"/>
            <charset val="238"/>
          </rPr>
          <t xml:space="preserve"> místo podskupina
</t>
        </r>
        <r>
          <rPr>
            <b/>
            <sz val="10"/>
            <color indexed="81"/>
            <rFont val="Arial"/>
            <family val="2"/>
            <charset val="238"/>
          </rPr>
          <t>6.</t>
        </r>
        <r>
          <rPr>
            <sz val="10"/>
            <color indexed="81"/>
            <rFont val="Arial"/>
            <family val="2"/>
            <charset val="238"/>
          </rPr>
          <t xml:space="preserve"> místo konstrukčně materiálová charakteristika
</t>
        </r>
        <r>
          <rPr>
            <b/>
            <sz val="10"/>
            <color indexed="81"/>
            <rFont val="Arial"/>
            <family val="2"/>
            <charset val="238"/>
          </rPr>
          <t>7.</t>
        </r>
        <r>
          <rPr>
            <sz val="10"/>
            <color indexed="81"/>
            <rFont val="Arial"/>
            <family val="2"/>
            <charset val="238"/>
          </rPr>
          <t xml:space="preserve"> místo druh stavební akce</t>
        </r>
        <r>
          <rPr>
            <sz val="9"/>
            <color indexed="81"/>
            <rFont val="Tahoma"/>
            <family val="2"/>
            <charset val="238"/>
          </rPr>
          <t xml:space="preserve">
</t>
        </r>
      </text>
    </comment>
    <comment ref="K4" authorId="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text>
        <r>
          <rPr>
            <b/>
            <u/>
            <sz val="10"/>
            <color indexed="81"/>
            <rFont val="Calibri"/>
            <family val="2"/>
            <charset val="238"/>
            <scheme val="minor"/>
          </rPr>
          <t>Vybrat stádium dle seznamu:</t>
        </r>
        <r>
          <rPr>
            <sz val="9"/>
            <color indexed="81"/>
            <rFont val="Calibri"/>
            <family val="2"/>
            <charset val="238"/>
            <scheme val="minor"/>
          </rPr>
          <t xml:space="preserve">
</t>
        </r>
        <r>
          <rPr>
            <i/>
            <sz val="9"/>
            <color indexed="81"/>
            <rFont val="Calibri"/>
            <family val="2"/>
            <charset val="238"/>
            <scheme val="minor"/>
          </rPr>
          <t xml:space="preserve">Nejčastěji se zpracovává rozpočet ve </t>
        </r>
        <r>
          <rPr>
            <b/>
            <i/>
            <sz val="9"/>
            <color indexed="81"/>
            <rFont val="Calibri"/>
            <family val="2"/>
            <charset val="238"/>
            <scheme val="minor"/>
          </rPr>
          <t>Stádiu 3</t>
        </r>
        <r>
          <rPr>
            <i/>
            <sz val="9"/>
            <color indexed="81"/>
            <rFont val="Calibri"/>
            <family val="2"/>
            <charset val="238"/>
            <scheme val="minor"/>
          </rPr>
          <t xml:space="preserve"> jako rozpočet jednotlivých SO a PS v rozsahu oceněných soupisů prací dle požadavků vyhlášky č. 169/2016 Sb. 
</t>
        </r>
        <r>
          <rPr>
            <sz val="9"/>
            <color indexed="81"/>
            <rFont val="Calibri"/>
            <family val="2"/>
            <charset val="238"/>
            <scheme val="minor"/>
          </rPr>
          <t xml:space="preserve">V případě, </t>
        </r>
        <r>
          <rPr>
            <i/>
            <sz val="9"/>
            <color indexed="81"/>
            <rFont val="Calibri"/>
            <family val="2"/>
            <charset val="238"/>
            <scheme val="minor"/>
          </rPr>
          <t xml:space="preserve">že je podkladem pro výběr zhotovitele na realizaci díla dokumentace ve </t>
        </r>
        <r>
          <rPr>
            <b/>
            <i/>
            <sz val="9"/>
            <color indexed="81"/>
            <rFont val="Calibri"/>
            <family val="2"/>
            <charset val="238"/>
            <scheme val="minor"/>
          </rPr>
          <t>Stádiu 2</t>
        </r>
        <r>
          <rPr>
            <i/>
            <sz val="9"/>
            <color indexed="81"/>
            <rFont val="Calibri"/>
            <family val="2"/>
            <charset val="238"/>
            <scheme val="minor"/>
          </rPr>
          <t xml:space="preserve"> - DUR (tj. v případě staveb kdy projektovou dokumentaci ve stádiu 3 zpracovává zhotovitel stavby), jsou rozpočty jednotlivých SO a PS zpracované ve </t>
        </r>
        <r>
          <rPr>
            <i/>
            <u/>
            <sz val="9"/>
            <color indexed="81"/>
            <rFont val="Calibri"/>
            <family val="2"/>
            <charset val="238"/>
            <scheme val="minor"/>
          </rPr>
          <t>Formulářích SOPS stádia 3</t>
        </r>
        <r>
          <rPr>
            <i/>
            <sz val="9"/>
            <color indexed="81"/>
            <rFont val="Calibri"/>
            <family val="2"/>
            <charset val="238"/>
            <scheme val="minor"/>
          </rPr>
          <t xml:space="preserve"> jako podklad pro sestavení souhrnného rozpočtu a určení předpokládané hodnoty zakázky pro další stádia.  V Řádku se uveden, že se jedná o </t>
        </r>
        <r>
          <rPr>
            <b/>
            <i/>
            <sz val="9"/>
            <color indexed="81"/>
            <rFont val="Calibri"/>
            <family val="2"/>
            <charset val="238"/>
            <scheme val="minor"/>
          </rPr>
          <t>Stádium 2</t>
        </r>
        <r>
          <rPr>
            <i/>
            <sz val="9"/>
            <color indexed="81"/>
            <rFont val="Calibri"/>
            <family val="2"/>
            <charset val="238"/>
            <scheme val="minor"/>
          </rPr>
          <t>.</t>
        </r>
        <r>
          <rPr>
            <sz val="9"/>
            <color indexed="81"/>
            <rFont val="Calibri"/>
            <family val="2"/>
            <charset val="238"/>
            <scheme val="minor"/>
          </rPr>
          <t xml:space="preserve">
</t>
        </r>
      </text>
    </comment>
    <comment ref="F6" authorId="0">
      <text>
        <r>
          <rPr>
            <b/>
            <u/>
            <sz val="10"/>
            <color indexed="81"/>
            <rFont val="Calibri"/>
            <family val="2"/>
            <charset val="238"/>
            <scheme val="minor"/>
          </rPr>
          <t>Jiný vlastník SO/PS než SŽDC</t>
        </r>
        <r>
          <rPr>
            <sz val="9"/>
            <color indexed="81"/>
            <rFont val="Calibri"/>
            <family val="2"/>
            <charset val="238"/>
            <scheme val="minor"/>
          </rPr>
          <t xml:space="preserve">
</t>
        </r>
        <r>
          <rPr>
            <i/>
            <sz val="9"/>
            <color indexed="81"/>
            <rFont val="Calibri"/>
            <family val="2"/>
            <charset val="238"/>
            <scheme val="minor"/>
          </rPr>
          <t xml:space="preserve">v přípdě jiného vlastníka SO/PS než SŽDC, tj. v případě, že je uvedeno </t>
        </r>
        <r>
          <rPr>
            <b/>
            <i/>
            <sz val="9"/>
            <color indexed="81"/>
            <rFont val="Calibri"/>
            <family val="2"/>
            <charset val="238"/>
            <scheme val="minor"/>
          </rPr>
          <t>"Ostatní"</t>
        </r>
        <r>
          <rPr>
            <i/>
            <sz val="9"/>
            <color indexed="81"/>
            <rFont val="Calibri"/>
            <family val="2"/>
            <charset val="238"/>
            <scheme val="minor"/>
          </rPr>
          <t xml:space="preserve"> v položce "Majetek" bude doplněn  vlastník daného SO/PS (např. ČD a.s., PRE as.s, Veolie atd). 
</t>
        </r>
      </text>
    </comment>
    <comment ref="C10" authorId="0">
      <text>
        <r>
          <rPr>
            <b/>
            <i/>
            <sz val="10"/>
            <color indexed="81"/>
            <rFont val="Arial"/>
            <family val="2"/>
            <charset val="238"/>
          </rPr>
          <t xml:space="preserve">Třídící kód položky dle použité cenové soustavy. </t>
        </r>
        <r>
          <rPr>
            <i/>
            <sz val="10"/>
            <color indexed="81"/>
            <rFont val="Arial"/>
            <family val="2"/>
            <charset val="238"/>
          </rPr>
          <t xml:space="preserve">
V případě, že pro činnosti nejsou v použité cenové soustavě odpovídající položky, budou pro dané činnosti vytvořené nové samostatné položky (R-položky) s označením na první pozici R a číselným pořadím položky. (např. R123) detailně viz Směrnice SŽDC č. 20 kap. 3.4.4.</t>
        </r>
        <r>
          <rPr>
            <sz val="9"/>
            <color indexed="81"/>
            <rFont val="Arial"/>
            <family val="2"/>
            <charset val="238"/>
          </rPr>
          <t xml:space="preserve">
</t>
        </r>
      </text>
    </comment>
    <comment ref="D10" authorId="0">
      <text>
        <r>
          <rPr>
            <b/>
            <i/>
            <sz val="10"/>
            <color indexed="81"/>
            <rFont val="Arial"/>
            <family val="2"/>
            <charset val="238"/>
          </rPr>
          <t xml:space="preserve">Číselné označení varianty položky v jednom Díle.
</t>
        </r>
        <r>
          <rPr>
            <i/>
            <sz val="10"/>
            <color indexed="81"/>
            <rFont val="Arial"/>
            <family val="2"/>
            <charset val="238"/>
          </rPr>
          <t xml:space="preserve">Vyplní se v případě, že  </t>
        </r>
        <r>
          <rPr>
            <i/>
            <u/>
            <sz val="10"/>
            <color indexed="81"/>
            <rFont val="Arial"/>
            <family val="2"/>
            <charset val="238"/>
          </rPr>
          <t xml:space="preserve">v jednom </t>
        </r>
        <r>
          <rPr>
            <b/>
            <i/>
            <u/>
            <sz val="10"/>
            <color indexed="81"/>
            <rFont val="Arial"/>
            <family val="2"/>
            <charset val="238"/>
          </rPr>
          <t xml:space="preserve">Díle </t>
        </r>
        <r>
          <rPr>
            <i/>
            <u/>
            <sz val="10"/>
            <color indexed="81"/>
            <rFont val="Arial"/>
            <family val="2"/>
            <charset val="238"/>
          </rPr>
          <t>je použitá položka</t>
        </r>
        <r>
          <rPr>
            <i/>
            <sz val="10"/>
            <color indexed="81"/>
            <rFont val="Arial"/>
            <family val="2"/>
            <charset val="238"/>
          </rPr>
          <t xml:space="preserve"> se shodným třídícím kódem </t>
        </r>
        <r>
          <rPr>
            <i/>
            <u/>
            <sz val="10"/>
            <color indexed="81"/>
            <rFont val="Arial"/>
            <family val="2"/>
            <charset val="238"/>
          </rPr>
          <t>víc než jednou</t>
        </r>
        <r>
          <rPr>
            <i/>
            <sz val="10"/>
            <color indexed="81"/>
            <rFont val="Arial"/>
            <family val="2"/>
            <charset val="238"/>
          </rPr>
          <t xml:space="preserve">. Když je jeden druh činnosti se shpdným třídícím kódem zařazen v jednom Díle víckrát bude pro účely následného zprcování  očíslován počet použití dané položky v </t>
        </r>
        <r>
          <rPr>
            <b/>
            <i/>
            <sz val="10"/>
            <color indexed="81"/>
            <rFont val="Arial"/>
            <family val="2"/>
            <charset val="238"/>
          </rPr>
          <t>Díle</t>
        </r>
        <r>
          <rPr>
            <i/>
            <sz val="10"/>
            <color indexed="81"/>
            <rFont val="Arial"/>
            <family val="2"/>
            <charset val="238"/>
          </rPr>
          <t xml:space="preserve"> vzestupnou číselnou řadou (1, 2 ,3...).</t>
        </r>
      </text>
    </comment>
    <comment ref="E10" authorId="0">
      <text>
        <r>
          <rPr>
            <b/>
            <i/>
            <sz val="10"/>
            <color indexed="81"/>
            <rFont val="Arial"/>
            <family val="2"/>
            <charset val="238"/>
          </rPr>
          <t xml:space="preserve">Prioritně bude použita cenová soustava OTSKP.
</t>
        </r>
        <r>
          <rPr>
            <i/>
            <sz val="10"/>
            <color indexed="81"/>
            <rFont val="Arial"/>
            <family val="2"/>
            <charset val="238"/>
          </rPr>
          <t xml:space="preserve">v případě, že není v dané cenové soustavě položka zohledňující danou činnost, je možné použít jinou volně dostupnou cenovou soustavu, ke které je zajištěný neomezený dálkový přístup, za podmínek dodržení požadavků vyhlášky č.169/2016 Sb.
V případě individuální položky neuvedené v dané senové soustavě bude uvedeno </t>
        </r>
        <r>
          <rPr>
            <b/>
            <i/>
            <sz val="10"/>
            <color indexed="81"/>
            <rFont val="Arial"/>
            <family val="2"/>
            <charset val="238"/>
          </rPr>
          <t xml:space="preserve">R-položka.
</t>
        </r>
        <r>
          <rPr>
            <i/>
            <sz val="10"/>
            <color indexed="81"/>
            <rFont val="Arial"/>
            <family val="2"/>
            <charset val="238"/>
          </rPr>
          <t>detailně viz Směrnice SŽDC č. 20 kap. 3.4.3 a 3.4.4</t>
        </r>
        <r>
          <rPr>
            <sz val="9"/>
            <color indexed="81"/>
            <rFont val="Arial"/>
            <family val="2"/>
            <charset val="238"/>
          </rPr>
          <t xml:space="preserve">
</t>
        </r>
        <r>
          <rPr>
            <sz val="9"/>
            <color indexed="81"/>
            <rFont val="Tahoma"/>
            <family val="2"/>
            <charset val="238"/>
          </rPr>
          <t xml:space="preserve">
</t>
        </r>
      </text>
    </comment>
    <comment ref="H10" authorId="0">
      <text>
        <r>
          <rPr>
            <b/>
            <sz val="9"/>
            <color indexed="81"/>
            <rFont val="Arial"/>
            <family val="2"/>
            <charset val="238"/>
          </rPr>
          <t>Množství</t>
        </r>
        <r>
          <rPr>
            <sz val="9"/>
            <color indexed="81"/>
            <rFont val="Arial"/>
            <family val="2"/>
            <charset val="238"/>
          </rPr>
          <t xml:space="preserve"> v položce bude zaokrouhledno na </t>
        </r>
        <r>
          <rPr>
            <b/>
            <sz val="9"/>
            <color indexed="81"/>
            <rFont val="Arial"/>
            <family val="2"/>
            <charset val="238"/>
          </rPr>
          <t>3 desetinná místa</t>
        </r>
        <r>
          <rPr>
            <sz val="9"/>
            <color indexed="81"/>
            <rFont val="Arial"/>
            <family val="2"/>
            <charset val="238"/>
          </rPr>
          <t>.</t>
        </r>
        <r>
          <rPr>
            <sz val="9"/>
            <color indexed="81"/>
            <rFont val="Tahoma"/>
            <family val="2"/>
            <charset val="238"/>
          </rPr>
          <t xml:space="preserve">
</t>
        </r>
      </text>
    </comment>
    <comment ref="K12" authorId="0">
      <text>
        <r>
          <rPr>
            <b/>
            <sz val="9"/>
            <color indexed="81"/>
            <rFont val="Arial"/>
            <family val="2"/>
            <charset val="238"/>
          </rPr>
          <t>Jednotková cena</t>
        </r>
        <r>
          <rPr>
            <sz val="9"/>
            <color indexed="81"/>
            <rFont val="Arial"/>
            <family val="2"/>
            <charset val="238"/>
          </rPr>
          <t xml:space="preserve"> bude zaokrouhledná na </t>
        </r>
        <r>
          <rPr>
            <b/>
            <sz val="9"/>
            <color indexed="81"/>
            <rFont val="Arial"/>
            <family val="2"/>
            <charset val="238"/>
          </rPr>
          <t>2 desetinná místa</t>
        </r>
        <r>
          <rPr>
            <sz val="9"/>
            <color indexed="81"/>
            <rFont val="Arial"/>
            <family val="2"/>
            <charset val="238"/>
          </rPr>
          <t>.</t>
        </r>
        <r>
          <rPr>
            <b/>
            <sz val="9"/>
            <color indexed="81"/>
            <rFont val="Arial"/>
            <family val="2"/>
            <charset val="238"/>
          </rPr>
          <t xml:space="preserve">
</t>
        </r>
        <r>
          <rPr>
            <sz val="9"/>
            <color indexed="81"/>
            <rFont val="Tahoma"/>
            <family val="2"/>
            <charset val="238"/>
          </rPr>
          <t xml:space="preserve">
</t>
        </r>
      </text>
    </comment>
  </commentList>
</comments>
</file>

<file path=xl/sharedStrings.xml><?xml version="1.0" encoding="utf-8"?>
<sst xmlns="http://schemas.openxmlformats.org/spreadsheetml/2006/main" count="569" uniqueCount="237">
  <si>
    <t>Kód položky</t>
  </si>
  <si>
    <t>Varianta</t>
  </si>
  <si>
    <t>MJ</t>
  </si>
  <si>
    <t>Množství</t>
  </si>
  <si>
    <t>Celkem</t>
  </si>
  <si>
    <t>PP</t>
  </si>
  <si>
    <t>P</t>
  </si>
  <si>
    <t>VV</t>
  </si>
  <si>
    <t>TS</t>
  </si>
  <si>
    <t>Zemní práce</t>
  </si>
  <si>
    <t>Stavba:</t>
  </si>
  <si>
    <t>Poř. číslo</t>
  </si>
  <si>
    <t>Cenová soustava</t>
  </si>
  <si>
    <t>Jednotková hmotnost</t>
  </si>
  <si>
    <t>Celková hmotnost</t>
  </si>
  <si>
    <t>Jednotková</t>
  </si>
  <si>
    <t>Datum zpracování:</t>
  </si>
  <si>
    <t>Zpracovatel:</t>
  </si>
  <si>
    <t>Majetek:</t>
  </si>
  <si>
    <t>Kategorie monitoringu:</t>
  </si>
  <si>
    <t>ISPROFIN:</t>
  </si>
  <si>
    <t>Označení (S-kód):</t>
  </si>
  <si>
    <t>Zahájení realizace SO/PS:</t>
  </si>
  <si>
    <t>Ukončení realizace SO/PS.</t>
  </si>
  <si>
    <t>Cenová úroveň:</t>
  </si>
  <si>
    <t>CELKEM:</t>
  </si>
  <si>
    <t>Stupeň dokumentace:</t>
  </si>
  <si>
    <t>Stádium 3</t>
  </si>
  <si>
    <t>Klasifikace SO/PS:</t>
  </si>
  <si>
    <t>Název položky/dílu</t>
  </si>
  <si>
    <t>SO/PS:</t>
  </si>
  <si>
    <t>Železniční svršek</t>
  </si>
  <si>
    <t>Železniční spodek</t>
  </si>
  <si>
    <t>Nástupiště</t>
  </si>
  <si>
    <t>Železniční přejezdy</t>
  </si>
  <si>
    <t>E.1.1.1</t>
  </si>
  <si>
    <t>E.1.1.2</t>
  </si>
  <si>
    <t>E.1.2</t>
  </si>
  <si>
    <t>E.1.3</t>
  </si>
  <si>
    <t>E.1.4</t>
  </si>
  <si>
    <t>Mosty, propustky, zdi</t>
  </si>
  <si>
    <t>E.1.5</t>
  </si>
  <si>
    <t>Ostatní inženýrské objekty</t>
  </si>
  <si>
    <t>E.1.6</t>
  </si>
  <si>
    <t>Potrubní vedení</t>
  </si>
  <si>
    <t>E.1.7</t>
  </si>
  <si>
    <t>Železniční tunely</t>
  </si>
  <si>
    <t>E.1.8</t>
  </si>
  <si>
    <t>Pozemní komunikace</t>
  </si>
  <si>
    <t>E.1.9</t>
  </si>
  <si>
    <t>Kabelovody, kolektory</t>
  </si>
  <si>
    <t>E.1.10</t>
  </si>
  <si>
    <t>Protihlukové objekty</t>
  </si>
  <si>
    <t>E.2</t>
  </si>
  <si>
    <t>Pozemní stavební objekty</t>
  </si>
  <si>
    <t>E.3.1</t>
  </si>
  <si>
    <t>Trakční vedení</t>
  </si>
  <si>
    <t>E.3.2</t>
  </si>
  <si>
    <t>Napájecí stanice (měnírna, trakční transformovna) – stavební část</t>
  </si>
  <si>
    <t>E.3.3</t>
  </si>
  <si>
    <t>Spínací stanice – stavební část</t>
  </si>
  <si>
    <t>E.3.4</t>
  </si>
  <si>
    <t>Ohřev výměn (elektrický - EOV, plynový - POV)</t>
  </si>
  <si>
    <t>E.3.5</t>
  </si>
  <si>
    <t>Elektrické předtápěcí zařízení (EPZ)</t>
  </si>
  <si>
    <t>E.3.6</t>
  </si>
  <si>
    <t>Rozvodny vn, nn, osvětlení a dálkové ovládání odpojovačů</t>
  </si>
  <si>
    <t>E.3.7</t>
  </si>
  <si>
    <t>Ukolejnění kovových konstrukcí</t>
  </si>
  <si>
    <t>E.3.8</t>
  </si>
  <si>
    <t>Vnější uzemnění</t>
  </si>
  <si>
    <t>E.3.9</t>
  </si>
  <si>
    <t>Ostatní kabelizace</t>
  </si>
  <si>
    <t>D.1</t>
  </si>
  <si>
    <t>Železniční zabezpečovací zařízení</t>
  </si>
  <si>
    <t>D.2</t>
  </si>
  <si>
    <t>Železniční sdělovací zařízení</t>
  </si>
  <si>
    <t>D.3</t>
  </si>
  <si>
    <t>Silnoproudá technologie včetně DŘT</t>
  </si>
  <si>
    <t>D.4</t>
  </si>
  <si>
    <t>Ostatní technologická zařízení</t>
  </si>
  <si>
    <t>záznam o změnách:</t>
  </si>
  <si>
    <t>staženo ze szdc.cz, autor poslední změny Ing. Mariana Salavová, naposledy upraveno 15.9.2017  10:02</t>
  </si>
  <si>
    <t>odemčeno pro potřeby plnění z EC3 přes isup</t>
  </si>
  <si>
    <t>přidáno makro vložit- vložit jinak- hodnoty ctrl+m</t>
  </si>
  <si>
    <t>Součet za díl:</t>
  </si>
  <si>
    <t>saoučet za díl - součet za díl na "hide"</t>
  </si>
  <si>
    <t>formáty buněk u dílů i položek</t>
  </si>
  <si>
    <t>varianta: prázdná buňka</t>
  </si>
  <si>
    <t>FORMULÁŘ SOPS</t>
  </si>
  <si>
    <t>Zalozka prejmenovana na SOPS</t>
  </si>
  <si>
    <t>Do bunky A1 zapsan text FORMULÁŘ SOPS</t>
  </si>
  <si>
    <t>Soubor (šablona) přejmenován na isupSOPS.xlsm</t>
  </si>
  <si>
    <t>Cena v Kč</t>
  </si>
  <si>
    <t>v K10:L10 upraven nadpis na "Cena v Kč"</t>
  </si>
  <si>
    <t>skryty 2 listy (hide, Kategorie monitoringu)</t>
  </si>
  <si>
    <t>Optimalizace traťového úseku Mstětice (mimo) – Praha-Vysočany (včetně)</t>
  </si>
  <si>
    <t>5003520028</t>
  </si>
  <si>
    <t>2.10.2018</t>
  </si>
  <si>
    <t>SO 06-20-01</t>
  </si>
  <si>
    <t>Mstětice - Praha Horní Počernice, železniční most - podchod pro cestující v km 15,773</t>
  </si>
  <si>
    <t>Mosty, propustky a zdi</t>
  </si>
  <si>
    <t>D</t>
  </si>
  <si>
    <t>Díl:</t>
  </si>
  <si>
    <t>Poplatky za likvidaci odpadů</t>
  </si>
  <si>
    <t xml:space="preserve">P </t>
  </si>
  <si>
    <t>OTSKP-ŽS</t>
  </si>
  <si>
    <t>POPLATKY ZA LIKVIDACŮ ODPADŮ NEKONTAMINOVANÝCH - 17 05 04  VYTĚŽENÉ ZEMINY A HORNINY -  I. TŘÍDA - TĚŽITELNOSTI</t>
  </si>
  <si>
    <t>T</t>
  </si>
  <si>
    <t>1: přebytek výkopu; (913,867-199,765)*1,9</t>
  </si>
  <si>
    <t>Technická specifikace položky odpovídá příslušné cenové soustavě</t>
  </si>
  <si>
    <t>HLOUBENÍ JAM ZAPAŽ I NEPAŽ TŘ. I, ODVOZ DO 1KM</t>
  </si>
  <si>
    <t>M3</t>
  </si>
  <si>
    <t>1: výkop pro zpětný zásyp; 199,765</t>
  </si>
  <si>
    <t>HLOUBENÍ JAM ZAPAŽ I NEPAŽ TŘ. I, ODVOZ DO 12KM</t>
  </si>
  <si>
    <t>1: příl. č. 101_x000D_
2: 1. etapa; 42,042*5,5+42,042*(12,22-5,5)/2_x000D_
3: 2. etapa; 35,654*5,38+49,095*5,27+49,095*3,7/2_x000D_
4: odpočet zpětného zásypu; -199,765</t>
  </si>
  <si>
    <t>ULOŽENÍ SYPANINY DO NÁSYPŮ A NA SKLÁDKY BEZ ZHUTNĚNÍ</t>
  </si>
  <si>
    <t>1: přebytek výkopu; 913,867-199,765</t>
  </si>
  <si>
    <t>ZÁSYP JAM A RÝH ZEMINOU SE ZHUTNĚNÍM</t>
  </si>
  <si>
    <t>1: zásyp kolem schodišť; 11,788*4,75/2*2+11,788*(2,9+6,8)+11,788*4,75/2+0,186*(4,1+3,6)</t>
  </si>
  <si>
    <t>Základy</t>
  </si>
  <si>
    <t>SANAČNÍ VRSTVY Z KAMENIVA DRCENÉHO</t>
  </si>
  <si>
    <t>1: obsyp drenáže, příl. č. 003 a 004; 13,25*2*0,238</t>
  </si>
  <si>
    <t>ZÁPOROVÉ PAŽENÍ Z KOVU DOČASNÉ</t>
  </si>
  <si>
    <t>1: příl. č. 101, zápory pažení HEB 160_x000D_
2: 1. etapa; 129,4*0,0426_x000D_
3: příl. č. 101, převázky 2xU240_x000D_
4: 1. a 2. etapa; 24,3*2*0,0332_x000D_
5: příl. č. 101, sloupky U300, P 500/500/25, převázky 2xU160_x000D_
6: 2. etapa; 3*1,2*0,0462+3*0,5*0,5*0,025*7,850+3*0,8*2*0,0188</t>
  </si>
  <si>
    <t>VÝDŘEVA ZÁPOROVÉHO PAŽENÍ DOČASNÁ (KUBATURA)</t>
  </si>
  <si>
    <t>1: příl. č. 101, pažiny tl. 80mm; 59,368*0,08_x000D_
2: příl. č. 101, pražce, zajištění kolejového lože; 3,7*0,15*1,2</t>
  </si>
  <si>
    <t>VRTY PRO KOTVENÍ, INJEKTÁŽ A MIKROPILOTY NA POVRCHU TŘ. II D DO 150MM</t>
  </si>
  <si>
    <t>M</t>
  </si>
  <si>
    <t>1: příl. č. 101, vrty pro kotvy záporového pažení_x000D_
2: 1. etapa; 8*11,0_x000D_
3: 2. etapa; 4*11,0</t>
  </si>
  <si>
    <t>VRTY PRO PILOTY TŘ. I D DO 300MM</t>
  </si>
  <si>
    <t>1: příl. č. 101, vrty pro zápory záporové stěny; 100,6</t>
  </si>
  <si>
    <t>ZÁKLADY ZE ŽELEZOBETONU DO C25/30 (B30)</t>
  </si>
  <si>
    <t>1: příl. č. 102, základová ŽB deska C25/30; (12,04+0,92)*4,22*0,2+3,565*4,63*0,2-((12,04+0,92)*2+3,415+4,13)*0,5*0,05/2</t>
  </si>
  <si>
    <t>VÝZTUŽ ZÁKLADŮ Z OCELI 10505, B500B</t>
  </si>
  <si>
    <t>1: příloha 102, výztuž základové ŽB desky, kozlíky; 69,3*0,395/1000</t>
  </si>
  <si>
    <t>VÝZTUŽ ZÁKLADŮ Z KARI SÍTÍ</t>
  </si>
  <si>
    <t>1: příloha 102, výztuž základové ŽB desky, kari síť 8/8-100/100 mm (vč. 10% přesahy); 1848,6/1000</t>
  </si>
  <si>
    <t>KOTVENÍ NA POVRCHU Z BETONÁŘSKÉ VÝZTUŽE DL. DO 4M</t>
  </si>
  <si>
    <t>KUS</t>
  </si>
  <si>
    <t>1: příl. č. 101, táhla zajištění kolejového lože;; 3</t>
  </si>
  <si>
    <t>KOTVENÍ NA POVRCHU Z PŘEDPÍNACÍ VÝZTUŽE DL. DO 10M</t>
  </si>
  <si>
    <t>1: příl. č. 101, kotvy záporového pažení_x000D_
2: 1. etapa; 8_x000D_
3: 2. etapa; 4</t>
  </si>
  <si>
    <t>PŘÍPLATEK ZA DALŠÍ 1M KOTVENÍ NA POVRCHU Z PŘEDPÍNACÍ VÝZTUŽE</t>
  </si>
  <si>
    <t>1: příl. č. 101, kotvy záporového pažení, příplatek za 1 m délky_x000D_
2: 1. etapa; 8_x000D_
3: 2. etapa; 4</t>
  </si>
  <si>
    <t>Svislé konstrukce</t>
  </si>
  <si>
    <t>MOSTNÍ RÁMOVÉ KONSTRUKCE ZE ŽELEZOBETONU C30/37</t>
  </si>
  <si>
    <t>1: příl. č. 301, konstrukce podchodu_x000D_
2: 1. etapa; 51,535*3,1-43,995*2,5_x000D_
3: 2. etapa; 23,609*3,1-19,407*2,5+57,187*2,9-48,757*2,0-8,228*0,45-31,041*0,15*2</t>
  </si>
  <si>
    <t>VÝZTUŽ MOSTNÍ RÁMOVÉ KONSTRUKCE Z OCELI 10505, B500B</t>
  </si>
  <si>
    <t>Vodorovné konstrukce</t>
  </si>
  <si>
    <t>SCHODIŠŤOVÉ STUPNĚ, ZE ŽELEZOBETONU DO C30/37 (B37)</t>
  </si>
  <si>
    <t>1: příl. č. 005, stupně schodiště z betonu C30/37; 1,745*2,5+1,777*2,0</t>
  </si>
  <si>
    <t>PODKLADNÍ A VÝPLŇOVÉ VRSTVY Z PROSTÉHO BETONU C12/15</t>
  </si>
  <si>
    <t>1: příl. č. 102 a 301, podkladní beton C12/15; (12,605+0,92)*4,67*0,15+3,78*4,98*0,15</t>
  </si>
  <si>
    <t>PODKLADNÍ A VÝPLŇOVÉ VRSTVY Z PROSTÉHO BETONU C16/20</t>
  </si>
  <si>
    <t>PODKLADNÍ A VÝPLŇOVÉ VRSTVY Z PROSTÉHO BETONU C25/30</t>
  </si>
  <si>
    <t>PODKL A VÝPLŇ VRSTVY ZE ŽELEZOBET DO C25/30 (B30)</t>
  </si>
  <si>
    <t>VÝZTUŽ PODKL VRSTEV Z OCELI 10505, B500B</t>
  </si>
  <si>
    <t>1: příloha 102, výztuž podkladního betonu pod schodišti, kozlíky; 81,2*0,395/1000</t>
  </si>
  <si>
    <t>VÝZTUŽ PODKL VRSTEV Z KARI-SÍTÍ</t>
  </si>
  <si>
    <t>1: příloha 102, výztuž podkladního betonu pod schodišti, kari síť 8/8-100/100 mm (vč. 10% přesahy); 1706,4/1000</t>
  </si>
  <si>
    <t>VYROVNÁVACÍ A SPÁDOVÝ ŽELEZOBETON C30/37</t>
  </si>
  <si>
    <t>1: tvrdá ochrana izolace_x000D_
2: příl. č. 102, 004 a 005, izolace na základové ŽB desce; (12,04+0,92)*4,22*0,05+3,565*4,63*0,05_x000D_
3: příl. č. 102, 004 a 005, izolace na podkladním betonu pod schodišti; 9,94*4,1*0,05+11,12*3,6*0,05_x000D_
4: příl. č. 004 a 005, izolace na horní desce; 13,66*3,1*0,05</t>
  </si>
  <si>
    <t>VÝZTUŽ VYROVNÁVACÍHO A SPÁDOVÉHO BETONU Z KARI SÍTÍ</t>
  </si>
  <si>
    <t>1: výztuž tvrdé ochrany izolace, kari síť 4x4-100x100 mm, 1,98kg/m2_x000D_
2: příl. č. 102, 004 a 005, izolace na základové ŽB desce; (12,04+0,92)*4,22*0,00198*1,2+3,565*4,63*0,00198*1,2_x000D_
3: příl. č. 102, 004 a 005, izolace na podkladním betonu pod schodišti; 9,94*4,1*0,00198*1,2+11,12*3,6*0,00198*1,2_x000D_
4: příl. č. 004 a 005, izolace na horní desce; 13,66*3,1*0,00198*1,2</t>
  </si>
  <si>
    <t>VÝPLŇ ZA OPĚRAMI A ZDMI Z KAMENIVA DRCENÉHO</t>
  </si>
  <si>
    <t>1: příl. č. 003 a 004, přechodové klíny za tubusem podchodu;  1,851*13,25*2</t>
  </si>
  <si>
    <t>Komunikace</t>
  </si>
  <si>
    <t>575D51</t>
  </si>
  <si>
    <t>LITÝ ASFALT MA I (SILNICE) 8 TL. 40MM MODIFIK</t>
  </si>
  <si>
    <t>M2</t>
  </si>
  <si>
    <t>1: v tubusu, příl. č. 004 a 005; 3,11*2,0+2,5*0,975+11,72*2,5-13,84*0,17-0,6*0,5</t>
  </si>
  <si>
    <t>Izolace proti vodě</t>
  </si>
  <si>
    <t>R711001-2091a</t>
  </si>
  <si>
    <t>Firemní balíčky</t>
  </si>
  <si>
    <t>IZOLACE SVI 1a</t>
  </si>
  <si>
    <t>m2</t>
  </si>
  <si>
    <t>1: příl. č. 102, 004 a 005, izolace na základové ŽB desce; (12,04+0,92)*4,22+3,565*4,63_x000D_
2: příl. č. 102, 004 a 005, izolace na podkladním betonu pod schodišti; 9,94*4,1+11,12*3,6_x000D_
3: příl. č. 004 a 005, izolace na horní desce; 13,66*3,1</t>
  </si>
  <si>
    <t xml:space="preserve">– položka je vytvořena vložením do řady 711 a respektuje preambule řady 7 a 711 (výpočet izolovaných ploch apod.)_x000D_
– příprava pracoviště, přenášení potřebného materiálu a prostředků v rámci pracoviště  _x000D_
– kontrola připravenosti povrchu pro aplikaci SVI   _x000D_
– příprava materiálu a pomůcek_x000D_
– vlastní provedení izolační vrstvy, včetně provedení všech spojů a detailů (rohy, kouty, hrany, úžlabí, dilatační a jiné spáry, ukončení) _x000D_
– očištění pomůcek, likvidace obalů a odpadů, úklid pracoviště po práci _x000D_
– výrobní dokumentaci (včetně technologického předpisu) zpracovanou v souladu se zadávací dokumentací_x000D_
- dodání  izolačního a těsnícího  materiálu  (nátěry, nástřiky,  pásy,  desky, fólie, rohože,  tmely, zálivky a pod.) včetně množství potřebného pro přesahy a pro prostřih, spojovací a kotvící materiál (např. dráty, trny, svary), podkladní a upevňovací materiál (např. rošty, lišty), krycí a ochranné vrstvy (oplechování, bandáže, nátěry, posyp, geotextilie, další pásy nebo fólie a pod.), pozn.: položky nezahrnují ochranné vrstvy nebo konstrukce, které se zařazují do jiných stavebních dílů, např. cementové mazaniny, cihelné přizdívky, obetonování, asfaltové vrstvy a pod., *)_x000D_
- očištění a ošetření podkladu (přípravné vrstvy), zadávací dokumentace může zahrnout i případné vyspravení_x000D_
- zřízení izolace jako kompletního povlaku, případně komplet. soustavy nebo systému podle příslušného  technolog. předpisu, včet. adhézního nátěru,  speciální úpravy povrchu izolované konstrukce a případné expanzní vložky_x000D_
- zřízení izolace i jednotlivých vrstev po etapách, včetně pracovních spár a spojů_x000D_
- u izolace pod římsou je zahrnuta izolační vložka_x000D_
- úprava u okrajů, rohů, hran, dilatačních i pracovních spojů, kotev, obrubníků, dilatačních zařízení, odvodnění, otvorů, neizolovaných míst a pod._x000D_
- zajištění odvodnění povrchu izolace, včetně odvodnění nejnižších míst, pokud dokumentace pro zadání stavby nestanoví jinak_x000D_
- zřízení okapních,  rohových,  koutových,  lemujících a dilatačních  plechů  (včetně  případného připevnění), jsou-li požadovány a není-li pro ně stanovena samostatná položka_x000D_
- ochrana izolace do doby zřízení definitivní ochranné vrstvy nebo konstrukce_x000D_
- úprava, očištění a ošetření prostoru kolem izolace_x000D_
- provedení požadovaných zkoušek dle TKP, TNŽ 73 6280 a zadávací dokumentace_x000D_
skladba: _x000D_
1) VODOTĚSNÁ VRSTVA - IZOLACE PROTI STÉKAJÍCÍ VODĚ Z MODIFIKOVANÉHO ASFALTU, PLNOPLOŠNĚ SPOJENÁ S PODKLADEM, _x000D_
2) NETKANÁ GEOTEXTILIE MIN. 300G/M2 - 1 VRSTVA, _x000D_
3) SEPARAČNÍ PE FOLIE MIN. TL. 0,3 MM, VOLNĚ POKLÁDANÁ, _x000D_
4) OCHRANNÁ VRSTVA - BETON C 25/30 - XC2, XF3, PRŮSAK DO 35 MM DLE_x000D_
ČSN EN 206-1, S VÝZTUŽNOU VLOŽKOU Z KARI SÍTÍ 4/4- 100/100MM *)_x000D_
</t>
  </si>
  <si>
    <t>R711001-2093</t>
  </si>
  <si>
    <t>IZOLACE SVI 3</t>
  </si>
  <si>
    <t>1: příl. č. 003, 004 a 005, svislé plochy stěn tubusu a schodišť_x000D_
2: tubus; 12,25*3,4*2_x000D_
3: schodiště, 1. etapa; 21,003*2+(0,86+0,5)*3,1_x000D_
4: schodiště, 2. etapa; 15,054+40,440*2-13,098+0,5*2,6_x000D_
5: zpětný spoj; 12,25*0,5*2+9,86*0,5*2+4,1*0,5+3,46*0,5+(14,66*2-3,25)*0,5+3,6*0,5</t>
  </si>
  <si>
    <t>– položka je vytvořena vložením do řady 711 a respektuje preambule řady 7 a 711 (výpočet izolovaných ploch apod.)_x000D_
– příprava pracoviště, přenášení potřebného materiálu a prostředků v rámci pracoviště  _x000D_
– kontrola připravenosti povrchu pro aplikaci SVI   _x000D_
– příprava materiálu a pomůcek_x000D_
– vlastní provedení izolační vrstvy, včetně provedení všech spojů a detailů (rohy, kouty, hrany, úžlabí, dilatační a jiné spáry, ukončení) _x000D_
– očištění pomůcek, likvidace obalů a odpadů, úklid pracoviště po práci _x000D_
– výrobní dokumentaci (včetně technologického předpisu) zpracovanou v souladu se zadávací dokumentací_x000D_
- dodání  izolačního a těsnícího  materiálu  (nátěry, nástřiky,  pásy,  desky, fólie, rohože,  tmely, zálivky a pod.) včetně množství potřebného pro přesahy a pro prostřih, spojovací a kotvící materiál (např. dráty, trny, svary), podkladní a upevňovací materiál (např. rošty, lišty), krycí a ochranné vrstvy (oplechování, bandáže, nátěry, posyp, geotextilie, další pásy nebo fólie, polystyreny a pod.). Položky nezahrnují ochranné vrstvy nebo konstrukce, které se zařazují do jiných stavebních dílů, např. ochranné betonové vrstvy, cihelné přizdívky, obetonování, asfaltové vrstvy, kamenné rovnaniny a pod., *)_x000D_
- očištění a ošetření podkladu (přípravné vrstvy), zadávací dokumentace může zahrnout i případné vyspravení_x000D_
- zřízení izolace jako kompletního povlaku, případně komplet. soustavy nebo systému podle příslušného  technolog. předpisu, včet. adhézního nátěru,  speciální úpravy povrchu izolované konstrukce a případné expanzní vložky_x000D_
- zřízení izolace i jednotlivých vrstev po etapách, včetně pracovních spár a spojů_x000D_
- u izolace pod římsou je zahrnuta izolační vložka_x000D_
- úprava u okrajů, rohů, hran, dilatačních i pracovních spojů, kotev, obrubníků, dilatačních zařízení, odvodnění, otvorů, neizolovaných míst a pod._x000D_
- zajištění odvodnění povrchu izolace, včetně odvodnění nejnižších míst, pokud dokumentace pro zadání stavby nestanoví jinak_x000D_
- zřízení okapních,  rohových,  koutových,  lemujících a dilatačních  plechů  (včetně  případného připevnění), jsou-li požadovány a není-li pro ně stanovena samostatná položka_x000D_
- ochrana izolace do doby zřízení definitivní ochranné vrstvy nebo konstrukce_x000D_
- úprava, očištění a ošetření prostoru kolem izolace_x000D_
- provedení požadovaných zkoušek dle TKP, TNŽ 73 6280 a zadávací dokumentace_x000D_
skladba: _x000D_
1) VODOTĚSNÁ VRSTVA - IZOLACE PROTI STÉKAJÍCÍ VODĚ Z MODIFIKOVANÉHO ASFALTU, PLNOPLOŠNĚ SPOJENÁ S PODKLADEM, _x000D_
2) OCHRANNÁ VRSTVA - MĚKKÁ, EXTRUDOVANÝ POLYSTYREN TL. 50 MM, GEOTEXTILIE MIN. 500G/M2</t>
  </si>
  <si>
    <t>R711001-2098</t>
  </si>
  <si>
    <t>IZOLACE SVI 8</t>
  </si>
  <si>
    <t>1: příl. č. 003 a 004, izolace zatažená pod rubovou drenáž; 13,25*2,5*2</t>
  </si>
  <si>
    <t>– položka je vytvořena vložením do řady 711 a respektuje preambule řady 7 a 711 (výpočet izolovaných ploch apod.)_x000D_
– příprava pracoviště, přenášení potřebného materiálu a prostředků v rámci pracoviště  _x000D_
– kontrola připravenosti povrchu pro aplikaci SVI   _x000D_
– příprava materiálu a pomůcek_x000D_
– vlastní provedení izolační vrstvy, včetně provedení všech spojů a detailů (rohy, kouty, hrany, úžlabí, dilatační a jiné spáry, ukončení) _x000D_
– očištění pomůcek, likvidace obalů a odpadů, úklid pracoviště po práci _x000D_
– výrobní dokumentaci (včetně technologického předpisu) zpracovanou v souladu se zadávací dokumentací_x000D_
- dodání  izolačního a těsnícího  materiálu  (nátěry, nástřiky,  pásy,  desky, fólie, rohože,  tmely, zálivky a pod.) včetně množství potřebného pro přesahy a pro prostřih, spojovací a kotvící materiál (např. dráty, trny, svary), podkladní a upevňovací materiál (např. rošty, lišty), krycí a ochranné vrstvy (oplechování, bandáže, nátěry, posyp, geotextilie, další pásy nebo fólie, polystyreny a pod.). Položky nezahrnují ochranné vrstvy nebo konstrukce, které se zařazují do jiných stavebních dílů, např. ochranné betonové vrstvy, cihelné přizdívky, obetonování, asfaltové vrstvy, kamenné rovnaniny a pod., *)_x000D_
- očištění a ošetření podkladu (přípravné vrstvy), zadávací dokumentace může zahrnout i případné vyspravení_x000D_
- zřízení izolace jako kompletního povlaku, případně komplet. soustavy nebo systému podle příslušného  technolog. předpisu, včet. adhézního nátěru,  speciální úpravy povrchu izolované konstrukce a případné expanzní vložky_x000D_
- zřízení izolace i jednotlivých vrstev po etapách, včetně pracovních spár a spojů_x000D_
- u izolace pod římsou je zahrnuta izolační vložka_x000D_
- úprava u okrajů, rohů, hran, dilatačních i pracovních spojů, kotev, obrubníků, dilatačních zařízení, odvodnění, otvorů, neizolovaných míst a pod._x000D_
- zajištění odvodnění povrchu izolace, včetně odvodnění nejnižších míst, pokud dokumentace pro zadání stavby nestanoví jinak_x000D_
- zřízení okapních,  rohových,  koutových,  lemujících a dilatačních  plechů  (včetně  případného připevnění), jsou-li požadovány a není-li pro ně stanovena samostatná položka_x000D_
- ochrana izolace do doby zřízení definitivní ochranné vrstvy nebo konstrukce_x000D_
- úprava, očištění a ošetření prostoru kolem izolace_x000D_
- provedení požadovaných zkoušek dle TKP, TNŽ 73 6280 a zadávací dokumentace_x000D_
skladba: _x000D_
1) VODOTĚSNÁ VRSTVA - PÁSOVÁ IZOLACE PROTI STÉKAJÍCÍ VODĚ Z MODIFIKOVANÉHO ASFALTU, PLNOPLOŠNĚ SPOJENÁ S PODKLADEM_x000D_
2) OCHRANNÁ VRSTVA - MĚKKÁ, NETKANÁ GEOTEXTILIE DLE SVI</t>
  </si>
  <si>
    <t>Strojní vybavení</t>
  </si>
  <si>
    <t>ČERPADLA</t>
  </si>
  <si>
    <t>Obklady z kamene</t>
  </si>
  <si>
    <t>OBKLADY STĚN Z PŘÍROD KAMENE TVRDÉHO</t>
  </si>
  <si>
    <t>1: příloha 003 a 005_x000D_
2: obklad schodišťových stupňů; 13,54*2,0+12,6*2,5_x000D_
3: sokly podél schodišť; (10,35+9,65)*0,15*2</t>
  </si>
  <si>
    <t>Nátěry</t>
  </si>
  <si>
    <t>7838H</t>
  </si>
  <si>
    <t>NÁTĚRY BETON KONSTR ANTIGRAFITI</t>
  </si>
  <si>
    <t>1: ANTIGRAFITTY NÁTĚR_x000D_
2: nátěry do výšky 3,0 m, v podchodu ke stropu_x000D_
3: stěny tubusu; 12,2*2,5*2_x000D_
4: stěny schodiště vpravo; 1,8*2,63*2+4,29*3,0*2+3,17*(3,0+1,73)/2*2+0,3*1,73*2+7,76*(1,73+1,1)/2*2+3,1*1,1_x000D_
5: stěny schodiště vlevo; (2,0+3,1)*3,0+3,1*0,5+(3,72+0,94)*3,0*2+3,72*(3,0+1,1)/2*2+(1,0+0,3)*1,1*2+(12,78*2+2,6)*1,1</t>
  </si>
  <si>
    <t>Trubní vedení</t>
  </si>
  <si>
    <t>POTRUBÍ Z TRUB OCELOVÝCH DN DO 80MM</t>
  </si>
  <si>
    <t>1: příloha 005, zabetonovaná trubka DN80 mm; 5,3+0,3</t>
  </si>
  <si>
    <t>POTRUBÍ DREN Z TRUB PLAST DN DO 150MM DĚROVANÝCH</t>
  </si>
  <si>
    <t>1: rubová příčná drenáž, příl. č. 003; 13,25*2</t>
  </si>
  <si>
    <t>Ostatní konstrukce a práce</t>
  </si>
  <si>
    <t>PŘÍKOPOVÉ ŽLABY Z BETON TVÁRNIC ŠÍŘ DO 600MM DO BETONU TL 100MM</t>
  </si>
  <si>
    <t>1: příl. č. 005, pod okapem výtlaku; 0,5</t>
  </si>
  <si>
    <t>ŽLABY Z DÍLCŮ Z BETONU SVĚTLÉ ŠÍŘKY DO 100MM VČETNĚ MŘÍŽÍ</t>
  </si>
  <si>
    <t>1: příl. č. 003 a 006, liniový odvodňovací žlábek š. 100 mm s kompozitní mříží_x000D_
2: v tubusu; 14,2_x000D_
3: nad schodišti; 3,1+2,6</t>
  </si>
  <si>
    <t>DROBNÉ DOPLŇK KONSTR KOVOVÉ</t>
  </si>
  <si>
    <t>KG</t>
  </si>
  <si>
    <t>1: příl. č. 401, madla vč. PKO a kotvení; 228</t>
  </si>
  <si>
    <t>DROBNÉ DOPLŇK KONSTR KOVOVÉ NEREZ</t>
  </si>
  <si>
    <t>1: příl. č. 301, měřící body bludných proudů (2kg/kus); 2*2*2,0</t>
  </si>
  <si>
    <t>R93667-209k</t>
  </si>
  <si>
    <t>R 209</t>
  </si>
  <si>
    <t>LETOPOČET - VLYS DO BETONU</t>
  </si>
  <si>
    <t>Dodávka formy, osazení do bednění, ošetření separačním prostředkem, odbednění, začištění, příp. vyspravení sanační maltou</t>
  </si>
  <si>
    <t>S</t>
  </si>
  <si>
    <t>Celkem za 15</t>
  </si>
  <si>
    <t>Celkem za 10</t>
  </si>
  <si>
    <t>Celkem za 20</t>
  </si>
  <si>
    <t>Celkem za 30</t>
  </si>
  <si>
    <t>Celkem za 40</t>
  </si>
  <si>
    <t>Celkem za 50</t>
  </si>
  <si>
    <t>Celkem za 711</t>
  </si>
  <si>
    <t>Celkem za 724</t>
  </si>
  <si>
    <t>Celkem za 782</t>
  </si>
  <si>
    <t>Celkem za 783</t>
  </si>
  <si>
    <t>Celkem za 80</t>
  </si>
  <si>
    <t>Celkem za 90</t>
  </si>
  <si>
    <t>SUDOP PRAHA a.s.</t>
  </si>
  <si>
    <t>Radek Domkář</t>
  </si>
  <si>
    <t>SOUPIS PRACÍ</t>
  </si>
  <si>
    <t>SŽDC s.o.</t>
  </si>
  <si>
    <t>NIVELAČNÍ ZNAČKY KOVOVÉ</t>
  </si>
  <si>
    <t>1:viz TZ; 4</t>
  </si>
  <si>
    <r>
      <t xml:space="preserve">1: příl. č. 302.1, výztuž dilatačního dílu 1 a 2; </t>
    </r>
    <r>
      <rPr>
        <sz val="8"/>
        <color rgb="FFFF0000"/>
        <rFont val="Arial CE"/>
        <charset val="238"/>
      </rPr>
      <t>10,212</t>
    </r>
    <r>
      <rPr>
        <sz val="8"/>
        <rFont val="Arial CE"/>
        <charset val="238"/>
      </rPr>
      <t xml:space="preserve">
2: příl. č. 303.1, výztuž dilatačního dílu 3 a 4; </t>
    </r>
    <r>
      <rPr>
        <sz val="8"/>
        <color rgb="FFFF0000"/>
        <rFont val="Arial CE"/>
        <charset val="238"/>
      </rPr>
      <t>15,392</t>
    </r>
  </si>
  <si>
    <r>
      <rPr>
        <sz val="8"/>
        <color rgb="FFFF0000"/>
        <rFont val="Arial CE"/>
        <charset val="238"/>
      </rPr>
      <t>1: výplňový beton C20/25, příl. č. 005; 3,11*2,0*0,74+2,5*(0,975+0,45)/2*0,74+11,72*2,5*0,24</t>
    </r>
    <r>
      <rPr>
        <sz val="8"/>
        <rFont val="Arial CE"/>
        <charset val="238"/>
      </rPr>
      <t xml:space="preserve">
1: podkladní beton C25/30, pod drenáž, příl. č. 003 a 004;  13,25*2,5*2*(0,2+0,3)/2_x000D_
2: probetonování zpětného spoje </t>
    </r>
    <r>
      <rPr>
        <sz val="8"/>
        <color rgb="FFFF0000"/>
        <rFont val="Arial CE"/>
        <charset val="238"/>
      </rPr>
      <t>C20/25</t>
    </r>
    <r>
      <rPr>
        <sz val="8"/>
        <rFont val="Arial CE"/>
        <charset val="238"/>
      </rPr>
      <t>, příl. č. 003 a 004; 4,155*12,9*2+4,155*4,75/2*2+6,900*(2,9+6,8)+6,900*4,75/2+0,606*(4,1+3,6)</t>
    </r>
  </si>
  <si>
    <r>
      <t xml:space="preserve">1: podkladní beton </t>
    </r>
    <r>
      <rPr>
        <sz val="8"/>
        <color rgb="FFFF0000"/>
        <rFont val="Arial CE"/>
        <charset val="238"/>
      </rPr>
      <t>C25/30</t>
    </r>
    <r>
      <rPr>
        <sz val="8"/>
        <rFont val="Arial CE"/>
        <charset val="238"/>
      </rPr>
      <t>, pod schodišti, příl. č. 102; 9,94*4,1*0,2+11,12*3,6*0,2</t>
    </r>
  </si>
</sst>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4" formatCode="_-* #,##0.00\ &quot;Kč&quot;_-;\-* #,##0.00\ &quot;Kč&quot;_-;_-* &quot;-&quot;??\ &quot;Kč&quot;_-;_-@_-"/>
    <numFmt numFmtId="164" formatCode="#,##0.00\ &quot;Kč&quot;"/>
    <numFmt numFmtId="165" formatCode="m\/yyyy"/>
    <numFmt numFmtId="166" formatCode="#,##0.000"/>
  </numFmts>
  <fonts count="45" x14ac:knownFonts="1">
    <font>
      <sz val="11"/>
      <color theme="1"/>
      <name val="Calibri"/>
      <family val="2"/>
      <charset val="238"/>
      <scheme val="minor"/>
    </font>
    <font>
      <sz val="8"/>
      <color theme="1"/>
      <name val="Arial"/>
      <family val="2"/>
      <charset val="238"/>
    </font>
    <font>
      <sz val="10"/>
      <color theme="1"/>
      <name val="Arial"/>
      <family val="2"/>
      <charset val="238"/>
    </font>
    <font>
      <b/>
      <sz val="11"/>
      <color theme="1"/>
      <name val="Arial"/>
      <family val="2"/>
      <charset val="238"/>
    </font>
    <font>
      <sz val="10"/>
      <name val="Arial"/>
      <family val="2"/>
      <charset val="238"/>
    </font>
    <font>
      <b/>
      <sz val="14"/>
      <color theme="1"/>
      <name val="Arial"/>
      <family val="2"/>
      <charset val="238"/>
    </font>
    <font>
      <sz val="10"/>
      <name val="Arial"/>
      <family val="2"/>
      <charset val="238"/>
    </font>
    <font>
      <i/>
      <sz val="8"/>
      <name val="Arial"/>
      <family val="2"/>
      <charset val="238"/>
    </font>
    <font>
      <sz val="8"/>
      <name val="Arial"/>
      <family val="2"/>
      <charset val="238"/>
    </font>
    <font>
      <b/>
      <sz val="8"/>
      <name val="Arial"/>
      <family val="2"/>
      <charset val="238"/>
    </font>
    <font>
      <b/>
      <sz val="10"/>
      <color theme="1"/>
      <name val="Arial"/>
      <family val="2"/>
      <charset val="238"/>
    </font>
    <font>
      <b/>
      <sz val="12"/>
      <color theme="1"/>
      <name val="Arial"/>
      <family val="2"/>
      <charset val="238"/>
    </font>
    <font>
      <i/>
      <sz val="10"/>
      <color theme="1"/>
      <name val="Arial"/>
      <family val="2"/>
      <charset val="238"/>
    </font>
    <font>
      <b/>
      <sz val="9"/>
      <color theme="1"/>
      <name val="Arial"/>
      <family val="2"/>
      <charset val="238"/>
    </font>
    <font>
      <sz val="9"/>
      <color indexed="81"/>
      <name val="Tahoma"/>
      <family val="2"/>
      <charset val="238"/>
    </font>
    <font>
      <sz val="9"/>
      <color indexed="81"/>
      <name val="Calibri"/>
      <family val="2"/>
      <charset val="238"/>
      <scheme val="minor"/>
    </font>
    <font>
      <b/>
      <u/>
      <sz val="10"/>
      <color indexed="81"/>
      <name val="Calibri"/>
      <family val="2"/>
      <charset val="238"/>
      <scheme val="minor"/>
    </font>
    <font>
      <i/>
      <sz val="9"/>
      <color indexed="81"/>
      <name val="Calibri"/>
      <family val="2"/>
      <charset val="238"/>
      <scheme val="minor"/>
    </font>
    <font>
      <b/>
      <i/>
      <sz val="9"/>
      <color indexed="81"/>
      <name val="Calibri"/>
      <family val="2"/>
      <charset val="238"/>
      <scheme val="minor"/>
    </font>
    <font>
      <i/>
      <u/>
      <sz val="9"/>
      <color indexed="81"/>
      <name val="Calibri"/>
      <family val="2"/>
      <charset val="238"/>
      <scheme val="minor"/>
    </font>
    <font>
      <b/>
      <sz val="16"/>
      <color theme="1"/>
      <name val="Arial"/>
      <family val="2"/>
      <charset val="238"/>
    </font>
    <font>
      <b/>
      <sz val="10"/>
      <color indexed="81"/>
      <name val="Arial"/>
      <family val="2"/>
      <charset val="238"/>
    </font>
    <font>
      <sz val="10"/>
      <color indexed="81"/>
      <name val="Arial"/>
      <family val="2"/>
      <charset val="238"/>
    </font>
    <font>
      <b/>
      <i/>
      <sz val="10"/>
      <color indexed="81"/>
      <name val="Arial"/>
      <family val="2"/>
      <charset val="238"/>
    </font>
    <font>
      <i/>
      <sz val="10"/>
      <color indexed="81"/>
      <name val="Arial"/>
      <family val="2"/>
      <charset val="238"/>
    </font>
    <font>
      <sz val="9"/>
      <color indexed="81"/>
      <name val="Arial"/>
      <family val="2"/>
      <charset val="238"/>
    </font>
    <font>
      <i/>
      <u/>
      <sz val="10"/>
      <color indexed="81"/>
      <name val="Arial"/>
      <family val="2"/>
      <charset val="238"/>
    </font>
    <font>
      <b/>
      <i/>
      <u/>
      <sz val="10"/>
      <color indexed="81"/>
      <name val="Arial"/>
      <family val="2"/>
      <charset val="238"/>
    </font>
    <font>
      <b/>
      <sz val="9"/>
      <color indexed="81"/>
      <name val="Arial"/>
      <family val="2"/>
      <charset val="238"/>
    </font>
    <font>
      <i/>
      <sz val="9"/>
      <color indexed="81"/>
      <name val="Arial"/>
      <family val="2"/>
      <charset val="238"/>
    </font>
    <font>
      <b/>
      <i/>
      <sz val="9"/>
      <color indexed="81"/>
      <name val="Arial"/>
      <family val="2"/>
      <charset val="238"/>
    </font>
    <font>
      <b/>
      <u/>
      <sz val="10"/>
      <color indexed="81"/>
      <name val="Arial"/>
      <family val="2"/>
      <charset val="238"/>
    </font>
    <font>
      <b/>
      <u/>
      <sz val="11"/>
      <color indexed="81"/>
      <name val="Arial"/>
      <family val="2"/>
      <charset val="238"/>
    </font>
    <font>
      <b/>
      <u/>
      <sz val="9"/>
      <color indexed="81"/>
      <name val="Arial"/>
      <family val="2"/>
      <charset val="238"/>
    </font>
    <font>
      <b/>
      <sz val="11"/>
      <color indexed="81"/>
      <name val="Calibri"/>
      <family val="2"/>
      <charset val="238"/>
      <scheme val="minor"/>
    </font>
    <font>
      <sz val="11"/>
      <color indexed="81"/>
      <name val="Calibri"/>
      <family val="2"/>
      <charset val="238"/>
      <scheme val="minor"/>
    </font>
    <font>
      <b/>
      <u/>
      <sz val="12"/>
      <color indexed="81"/>
      <name val="Calibri"/>
      <family val="2"/>
      <charset val="238"/>
      <scheme val="minor"/>
    </font>
    <font>
      <i/>
      <sz val="8"/>
      <color theme="1"/>
      <name val="Arial Narrow"/>
      <family val="2"/>
      <charset val="238"/>
    </font>
    <font>
      <b/>
      <sz val="10"/>
      <color rgb="FF000000"/>
      <name val="Calibri"/>
      <family val="2"/>
      <charset val="238"/>
      <scheme val="minor"/>
    </font>
    <font>
      <b/>
      <sz val="8"/>
      <color rgb="FF000000"/>
      <name val="Calibri"/>
      <family val="2"/>
      <charset val="238"/>
      <scheme val="minor"/>
    </font>
    <font>
      <b/>
      <sz val="8"/>
      <color theme="1"/>
      <name val="Arial"/>
      <family val="2"/>
      <charset val="238"/>
    </font>
    <font>
      <sz val="8"/>
      <name val="Arial CE"/>
      <charset val="238"/>
    </font>
    <font>
      <b/>
      <sz val="14"/>
      <color theme="1"/>
      <name val="Arial CE"/>
      <charset val="238"/>
    </font>
    <font>
      <b/>
      <sz val="10"/>
      <color rgb="FFFF0000"/>
      <name val="Arial"/>
      <family val="2"/>
      <charset val="238"/>
    </font>
    <font>
      <sz val="8"/>
      <color rgb="FFFF0000"/>
      <name val="Arial CE"/>
      <charset val="238"/>
    </font>
  </fonts>
  <fills count="10">
    <fill>
      <patternFill patternType="none"/>
    </fill>
    <fill>
      <patternFill patternType="gray125"/>
    </fill>
    <fill>
      <patternFill patternType="solid">
        <fgColor theme="0" tint="-4.9989318521683403E-2"/>
        <bgColor indexed="64"/>
      </patternFill>
    </fill>
    <fill>
      <patternFill patternType="solid">
        <fgColor rgb="FFFFFFCC"/>
        <bgColor indexed="64"/>
      </patternFill>
    </fill>
    <fill>
      <patternFill patternType="solid">
        <fgColor theme="2"/>
        <bgColor indexed="64"/>
      </patternFill>
    </fill>
    <fill>
      <patternFill patternType="solid">
        <fgColor theme="0"/>
        <bgColor indexed="64"/>
      </patternFill>
    </fill>
    <fill>
      <gradientFill type="path" left="0.5" right="0.5" top="0.5" bottom="0.5">
        <stop position="0">
          <color theme="0"/>
        </stop>
        <stop position="1">
          <color theme="4"/>
        </stop>
      </gradientFill>
    </fill>
    <fill>
      <gradientFill type="path" left="0.5" right="0.5" top="0.5" bottom="0.5">
        <stop position="0">
          <color theme="9" tint="0.80001220740379042"/>
        </stop>
        <stop position="1">
          <color theme="9" tint="0.40000610370189521"/>
        </stop>
      </gradientFill>
    </fill>
    <fill>
      <gradientFill type="path" left="0.5" right="0.5" top="0.5" bottom="0.5">
        <stop position="0">
          <color theme="5" tint="0.80001220740379042"/>
        </stop>
        <stop position="1">
          <color theme="5" tint="0.40000610370189521"/>
        </stop>
      </gradientFill>
    </fill>
    <fill>
      <patternFill patternType="solid">
        <fgColor theme="0" tint="-0.14999847407452621"/>
        <bgColor indexed="64"/>
      </patternFill>
    </fill>
  </fills>
  <borders count="65">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bottom style="medium">
        <color indexed="64"/>
      </bottom>
      <diagonal/>
    </border>
    <border>
      <left style="thick">
        <color auto="1"/>
      </left>
      <right/>
      <top style="thick">
        <color auto="1"/>
      </top>
      <bottom/>
      <diagonal/>
    </border>
    <border>
      <left/>
      <right/>
      <top style="thick">
        <color auto="1"/>
      </top>
      <bottom/>
      <diagonal/>
    </border>
    <border>
      <left/>
      <right style="thick">
        <color auto="1"/>
      </right>
      <top style="thick">
        <color auto="1"/>
      </top>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ck">
        <color auto="1"/>
      </top>
      <bottom style="thin">
        <color indexed="64"/>
      </bottom>
      <diagonal/>
    </border>
    <border>
      <left/>
      <right/>
      <top style="thick">
        <color auto="1"/>
      </top>
      <bottom style="thin">
        <color indexed="64"/>
      </bottom>
      <diagonal/>
    </border>
    <border>
      <left/>
      <right style="thick">
        <color auto="1"/>
      </right>
      <top style="thin">
        <color indexed="64"/>
      </top>
      <bottom/>
      <diagonal/>
    </border>
    <border>
      <left/>
      <right style="thick">
        <color auto="1"/>
      </right>
      <top style="thin">
        <color indexed="64"/>
      </top>
      <bottom style="thin">
        <color indexed="64"/>
      </bottom>
      <diagonal/>
    </border>
    <border>
      <left style="thin">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style="thin">
        <color indexed="64"/>
      </top>
      <bottom/>
      <diagonal/>
    </border>
    <border>
      <left style="thick">
        <color auto="1"/>
      </left>
      <right/>
      <top style="thin">
        <color indexed="64"/>
      </top>
      <bottom style="thin">
        <color indexed="64"/>
      </bottom>
      <diagonal/>
    </border>
    <border>
      <left/>
      <right style="thick">
        <color auto="1"/>
      </right>
      <top style="thick">
        <color auto="1"/>
      </top>
      <bottom style="thin">
        <color auto="1"/>
      </bottom>
      <diagonal/>
    </border>
    <border>
      <left/>
      <right style="hair">
        <color auto="1"/>
      </right>
      <top style="thick">
        <color auto="1"/>
      </top>
      <bottom style="thin">
        <color indexed="64"/>
      </bottom>
      <diagonal/>
    </border>
    <border>
      <left style="thick">
        <color indexed="64"/>
      </left>
      <right style="thin">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style="thick">
        <color indexed="64"/>
      </left>
      <right/>
      <top/>
      <bottom/>
      <diagonal/>
    </border>
    <border>
      <left/>
      <right style="thick">
        <color indexed="64"/>
      </right>
      <top/>
      <bottom/>
      <diagonal/>
    </border>
    <border>
      <left style="thick">
        <color indexed="64"/>
      </left>
      <right/>
      <top/>
      <bottom style="medium">
        <color indexed="64"/>
      </bottom>
      <diagonal/>
    </border>
    <border>
      <left/>
      <right style="thick">
        <color indexed="64"/>
      </right>
      <top/>
      <bottom style="medium">
        <color indexed="64"/>
      </bottom>
      <diagonal/>
    </border>
    <border>
      <left/>
      <right style="thin">
        <color indexed="64"/>
      </right>
      <top/>
      <bottom/>
      <diagonal/>
    </border>
    <border>
      <left style="thin">
        <color indexed="64"/>
      </left>
      <right/>
      <top/>
      <bottom/>
      <diagonal/>
    </border>
    <border>
      <left style="thick">
        <color auto="1"/>
      </left>
      <right/>
      <top style="medium">
        <color auto="1"/>
      </top>
      <bottom style="thin">
        <color auto="1"/>
      </bottom>
      <diagonal/>
    </border>
    <border>
      <left/>
      <right/>
      <top style="medium">
        <color auto="1"/>
      </top>
      <bottom style="thin">
        <color auto="1"/>
      </bottom>
      <diagonal/>
    </border>
    <border>
      <left/>
      <right style="thick">
        <color auto="1"/>
      </right>
      <top style="medium">
        <color auto="1"/>
      </top>
      <bottom style="thin">
        <color auto="1"/>
      </bottom>
      <diagonal/>
    </border>
    <border>
      <left style="thick">
        <color auto="1"/>
      </left>
      <right style="thin">
        <color indexed="64"/>
      </right>
      <top style="thin">
        <color auto="1"/>
      </top>
      <bottom style="thin">
        <color auto="1"/>
      </bottom>
      <diagonal/>
    </border>
    <border>
      <left style="thick">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style="thin">
        <color auto="1"/>
      </left>
      <right style="thick">
        <color auto="1"/>
      </right>
      <top style="thin">
        <color auto="1"/>
      </top>
      <bottom style="thin">
        <color auto="1"/>
      </bottom>
      <diagonal/>
    </border>
    <border>
      <left style="thick">
        <color auto="1"/>
      </left>
      <right style="thin">
        <color auto="1"/>
      </right>
      <top style="thin">
        <color auto="1"/>
      </top>
      <bottom style="thick">
        <color auto="1"/>
      </bottom>
      <diagonal/>
    </border>
    <border>
      <left style="thin">
        <color auto="1"/>
      </left>
      <right style="thick">
        <color auto="1"/>
      </right>
      <top style="thin">
        <color auto="1"/>
      </top>
      <bottom style="thick">
        <color auto="1"/>
      </bottom>
      <diagonal/>
    </border>
    <border>
      <left/>
      <right/>
      <top style="thin">
        <color indexed="64"/>
      </top>
      <bottom style="medium">
        <color auto="1"/>
      </bottom>
      <diagonal/>
    </border>
    <border>
      <left/>
      <right style="thick">
        <color auto="1"/>
      </right>
      <top style="thin">
        <color indexed="64"/>
      </top>
      <bottom style="medium">
        <color auto="1"/>
      </bottom>
      <diagonal/>
    </border>
    <border>
      <left style="medium">
        <color auto="1"/>
      </left>
      <right/>
      <top style="thick">
        <color auto="1"/>
      </top>
      <bottom style="thick">
        <color auto="1"/>
      </bottom>
      <diagonal/>
    </border>
    <border>
      <left style="medium">
        <color auto="1"/>
      </left>
      <right style="medium">
        <color auto="1"/>
      </right>
      <top style="thick">
        <color auto="1"/>
      </top>
      <bottom style="thick">
        <color auto="1"/>
      </bottom>
      <diagonal/>
    </border>
    <border>
      <left/>
      <right/>
      <top style="medium">
        <color indexed="64"/>
      </top>
      <bottom/>
      <diagonal/>
    </border>
    <border>
      <left style="thick">
        <color auto="1"/>
      </left>
      <right style="thin">
        <color indexed="64"/>
      </right>
      <top style="thin">
        <color auto="1"/>
      </top>
      <bottom/>
      <diagonal/>
    </border>
    <border>
      <left style="thin">
        <color indexed="64"/>
      </left>
      <right style="thin">
        <color indexed="64"/>
      </right>
      <top style="thin">
        <color indexed="64"/>
      </top>
      <bottom/>
      <diagonal/>
    </border>
    <border>
      <left style="thin">
        <color indexed="64"/>
      </left>
      <right style="thick">
        <color auto="1"/>
      </right>
      <top style="thin">
        <color indexed="64"/>
      </top>
      <bottom/>
      <diagonal/>
    </border>
    <border>
      <left style="medium">
        <color indexed="64"/>
      </left>
      <right/>
      <top/>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thin">
        <color indexed="64"/>
      </left>
      <right style="medium">
        <color indexed="64"/>
      </right>
      <top style="thin">
        <color indexed="64"/>
      </top>
      <bottom style="thin">
        <color indexed="64"/>
      </bottom>
      <diagonal/>
    </border>
    <border>
      <left/>
      <right style="medium">
        <color indexed="64"/>
      </right>
      <top/>
      <bottom/>
      <diagonal/>
    </border>
    <border>
      <left/>
      <right style="medium">
        <color indexed="64"/>
      </right>
      <top style="thin">
        <color indexed="64"/>
      </top>
      <bottom/>
      <diagonal/>
    </border>
  </borders>
  <cellStyleXfs count="3">
    <xf numFmtId="0" fontId="0" fillId="0" borderId="0"/>
    <xf numFmtId="0" fontId="4" fillId="0" borderId="0">
      <alignment vertical="center"/>
    </xf>
    <xf numFmtId="0" fontId="6" fillId="0" borderId="0">
      <alignment vertical="center"/>
    </xf>
  </cellStyleXfs>
  <cellXfs count="168">
    <xf numFmtId="0" fontId="0" fillId="0" borderId="0" xfId="0"/>
    <xf numFmtId="0" fontId="1" fillId="0" borderId="0" xfId="0" applyFont="1" applyAlignment="1" applyProtection="1">
      <alignment vertical="center"/>
      <protection locked="0"/>
    </xf>
    <xf numFmtId="0" fontId="10" fillId="3" borderId="31" xfId="0" applyFont="1" applyFill="1" applyBorder="1" applyAlignment="1" applyProtection="1">
      <alignment vertical="center"/>
      <protection locked="0"/>
    </xf>
    <xf numFmtId="0" fontId="10" fillId="3" borderId="30" xfId="0" applyFont="1" applyFill="1" applyBorder="1" applyAlignment="1" applyProtection="1">
      <alignment horizontal="left" vertical="center"/>
      <protection locked="0"/>
    </xf>
    <xf numFmtId="49" fontId="10" fillId="3" borderId="13" xfId="0" applyNumberFormat="1" applyFont="1" applyFill="1" applyBorder="1" applyAlignment="1" applyProtection="1">
      <alignment vertical="center" wrapText="1"/>
      <protection locked="0"/>
    </xf>
    <xf numFmtId="49" fontId="10" fillId="3" borderId="13" xfId="0" applyNumberFormat="1" applyFont="1" applyFill="1" applyBorder="1" applyAlignment="1" applyProtection="1">
      <alignment vertical="center"/>
      <protection locked="0"/>
    </xf>
    <xf numFmtId="0" fontId="13" fillId="3" borderId="7" xfId="0" applyFont="1" applyFill="1" applyBorder="1" applyAlignment="1" applyProtection="1">
      <alignment vertical="center"/>
      <protection locked="0"/>
    </xf>
    <xf numFmtId="0" fontId="1" fillId="0" borderId="0" xfId="0" applyFont="1" applyFill="1" applyAlignment="1" applyProtection="1">
      <alignment vertical="center"/>
      <protection locked="0"/>
    </xf>
    <xf numFmtId="0" fontId="1" fillId="0" borderId="0" xfId="0" applyFont="1" applyBorder="1" applyAlignment="1" applyProtection="1">
      <alignment horizontal="center" vertical="center"/>
      <protection locked="0"/>
    </xf>
    <xf numFmtId="0" fontId="1" fillId="0" borderId="15" xfId="0" applyFont="1" applyBorder="1" applyAlignment="1" applyProtection="1">
      <alignment horizontal="center" vertical="center"/>
      <protection locked="0"/>
    </xf>
    <xf numFmtId="0" fontId="1" fillId="0" borderId="0" xfId="0" applyFont="1" applyProtection="1">
      <protection locked="0"/>
    </xf>
    <xf numFmtId="0" fontId="1" fillId="0" borderId="0" xfId="0" applyFont="1" applyAlignment="1" applyProtection="1">
      <alignment horizontal="center"/>
      <protection locked="0"/>
    </xf>
    <xf numFmtId="0" fontId="1" fillId="0" borderId="0" xfId="0" applyFont="1" applyBorder="1" applyAlignment="1" applyProtection="1">
      <alignment vertical="center"/>
      <protection locked="0"/>
    </xf>
    <xf numFmtId="0" fontId="1" fillId="0" borderId="0" xfId="0" applyFont="1" applyAlignment="1" applyProtection="1">
      <alignment vertical="center"/>
      <protection hidden="1"/>
    </xf>
    <xf numFmtId="0" fontId="1" fillId="0" borderId="15" xfId="0" applyFont="1" applyBorder="1" applyAlignment="1" applyProtection="1">
      <alignment vertical="center"/>
      <protection locked="0"/>
    </xf>
    <xf numFmtId="0" fontId="1" fillId="0" borderId="34" xfId="0" applyFont="1" applyBorder="1" applyAlignment="1" applyProtection="1">
      <alignment vertical="center"/>
      <protection locked="0"/>
    </xf>
    <xf numFmtId="0" fontId="1" fillId="0" borderId="35" xfId="0" applyFont="1" applyBorder="1" applyAlignment="1" applyProtection="1">
      <alignment horizontal="center" vertical="center"/>
      <protection locked="0"/>
    </xf>
    <xf numFmtId="0" fontId="1" fillId="0" borderId="36" xfId="0" applyFont="1" applyBorder="1" applyAlignment="1" applyProtection="1">
      <alignment vertical="center"/>
      <protection locked="0"/>
    </xf>
    <xf numFmtId="0" fontId="1" fillId="0" borderId="37" xfId="0" applyFont="1" applyBorder="1" applyAlignment="1" applyProtection="1">
      <alignment horizontal="center" vertical="center"/>
      <protection locked="0"/>
    </xf>
    <xf numFmtId="165" fontId="2" fillId="3" borderId="39" xfId="0" applyNumberFormat="1" applyFont="1" applyFill="1" applyBorder="1" applyAlignment="1" applyProtection="1">
      <alignment horizontal="left" vertical="center" wrapText="1"/>
      <protection locked="0"/>
    </xf>
    <xf numFmtId="0" fontId="37" fillId="4" borderId="41" xfId="0" applyFont="1" applyFill="1" applyBorder="1" applyAlignment="1" applyProtection="1">
      <alignment horizontal="right" vertical="center"/>
      <protection hidden="1"/>
    </xf>
    <xf numFmtId="0" fontId="8" fillId="0" borderId="0" xfId="2" applyNumberFormat="1" applyFont="1" applyFill="1" applyBorder="1" applyAlignment="1" applyProtection="1">
      <alignment vertical="center" wrapText="1" shrinkToFit="1"/>
      <protection locked="0"/>
    </xf>
    <xf numFmtId="0" fontId="13" fillId="3" borderId="6" xfId="0" applyFont="1" applyFill="1" applyBorder="1" applyAlignment="1" applyProtection="1">
      <alignment vertical="center"/>
      <protection locked="0"/>
    </xf>
    <xf numFmtId="0" fontId="13" fillId="3" borderId="7" xfId="0" applyFont="1" applyFill="1" applyBorder="1" applyAlignment="1" applyProtection="1">
      <alignment horizontal="center" vertical="center"/>
      <protection locked="0"/>
    </xf>
    <xf numFmtId="0" fontId="13" fillId="3" borderId="19" xfId="0" applyFont="1" applyFill="1" applyBorder="1" applyAlignment="1" applyProtection="1">
      <alignment horizontal="center" vertical="center"/>
      <protection locked="0"/>
    </xf>
    <xf numFmtId="0" fontId="1" fillId="0" borderId="0" xfId="0" applyFont="1" applyFill="1" applyAlignment="1" applyProtection="1">
      <alignment horizontal="center" vertical="center"/>
      <protection locked="0"/>
    </xf>
    <xf numFmtId="0" fontId="1" fillId="0" borderId="0" xfId="0" applyFont="1" applyAlignment="1" applyProtection="1">
      <alignment horizontal="center" vertical="center"/>
      <protection locked="0"/>
    </xf>
    <xf numFmtId="0" fontId="1" fillId="0" borderId="0" xfId="0" applyFont="1" applyFill="1" applyProtection="1">
      <protection locked="0"/>
    </xf>
    <xf numFmtId="49" fontId="5" fillId="3" borderId="11" xfId="0" applyNumberFormat="1" applyFont="1" applyFill="1" applyBorder="1" applyAlignment="1" applyProtection="1">
      <alignment vertical="top" wrapText="1"/>
      <protection locked="0"/>
    </xf>
    <xf numFmtId="49" fontId="11" fillId="3" borderId="13" xfId="0" applyNumberFormat="1" applyFont="1" applyFill="1" applyBorder="1" applyAlignment="1" applyProtection="1">
      <alignment vertical="top" wrapText="1"/>
      <protection locked="0"/>
    </xf>
    <xf numFmtId="49" fontId="11" fillId="0" borderId="13" xfId="0" applyNumberFormat="1" applyFont="1" applyFill="1" applyBorder="1" applyAlignment="1" applyProtection="1">
      <alignment vertical="top" wrapText="1"/>
    </xf>
    <xf numFmtId="0" fontId="4" fillId="0" borderId="44" xfId="2" applyFont="1" applyFill="1" applyBorder="1" applyAlignment="1" applyProtection="1">
      <alignment horizontal="left" vertical="center"/>
      <protection hidden="1"/>
    </xf>
    <xf numFmtId="0" fontId="4" fillId="0" borderId="45" xfId="2" applyFont="1" applyFill="1" applyBorder="1" applyAlignment="1" applyProtection="1">
      <alignment vertical="center" wrapText="1"/>
      <protection hidden="1"/>
    </xf>
    <xf numFmtId="0" fontId="4" fillId="0" borderId="43" xfId="2" applyFont="1" applyFill="1" applyBorder="1" applyAlignment="1" applyProtection="1">
      <alignment horizontal="left" vertical="center"/>
      <protection hidden="1"/>
    </xf>
    <xf numFmtId="0" fontId="4" fillId="0" borderId="46" xfId="2" applyFont="1" applyFill="1" applyBorder="1" applyAlignment="1" applyProtection="1">
      <alignment vertical="center" wrapText="1"/>
      <protection hidden="1"/>
    </xf>
    <xf numFmtId="0" fontId="4" fillId="0" borderId="47" xfId="2" applyFont="1" applyFill="1" applyBorder="1" applyAlignment="1" applyProtection="1">
      <alignment horizontal="left" vertical="center"/>
      <protection hidden="1"/>
    </xf>
    <xf numFmtId="0" fontId="4" fillId="0" borderId="48" xfId="2" applyFont="1" applyFill="1" applyBorder="1" applyAlignment="1" applyProtection="1">
      <alignment vertical="center" wrapText="1"/>
      <protection hidden="1"/>
    </xf>
    <xf numFmtId="0" fontId="4" fillId="0" borderId="0" xfId="2" applyFont="1" applyFill="1" applyBorder="1" applyAlignment="1" applyProtection="1">
      <alignment vertical="center" wrapText="1"/>
      <protection hidden="1"/>
    </xf>
    <xf numFmtId="0" fontId="0" fillId="0" borderId="0" xfId="0" applyBorder="1"/>
    <xf numFmtId="49" fontId="10" fillId="0" borderId="13" xfId="0" applyNumberFormat="1" applyFont="1" applyFill="1" applyBorder="1" applyAlignment="1" applyProtection="1">
      <alignment vertical="center" wrapText="1"/>
      <protection locked="0"/>
    </xf>
    <xf numFmtId="49" fontId="10" fillId="0" borderId="3" xfId="0" applyNumberFormat="1" applyFont="1" applyFill="1" applyBorder="1" applyAlignment="1" applyProtection="1">
      <alignment vertical="center" wrapText="1"/>
      <protection locked="0"/>
    </xf>
    <xf numFmtId="0" fontId="10" fillId="0" borderId="13" xfId="0" applyNumberFormat="1" applyFont="1" applyFill="1" applyBorder="1" applyAlignment="1" applyProtection="1">
      <alignment vertical="center" wrapText="1"/>
      <protection hidden="1"/>
    </xf>
    <xf numFmtId="0" fontId="20" fillId="0" borderId="26" xfId="0" applyNumberFormat="1" applyFont="1" applyFill="1" applyBorder="1" applyAlignment="1" applyProtection="1">
      <alignment vertical="center"/>
      <protection hidden="1"/>
    </xf>
    <xf numFmtId="49" fontId="20" fillId="0" borderId="27" xfId="0" applyNumberFormat="1" applyFont="1" applyFill="1" applyBorder="1" applyAlignment="1" applyProtection="1">
      <alignment horizontal="right" vertical="center"/>
      <protection hidden="1"/>
    </xf>
    <xf numFmtId="49" fontId="5" fillId="0" borderId="11" xfId="0" applyNumberFormat="1" applyFont="1" applyFill="1" applyBorder="1" applyAlignment="1" applyProtection="1">
      <alignment vertical="top" wrapText="1"/>
      <protection hidden="1"/>
    </xf>
    <xf numFmtId="49" fontId="5" fillId="0" borderId="23" xfId="0" applyNumberFormat="1" applyFont="1" applyFill="1" applyBorder="1" applyAlignment="1" applyProtection="1">
      <alignment vertical="top" wrapText="1"/>
      <protection hidden="1"/>
    </xf>
    <xf numFmtId="49" fontId="5" fillId="0" borderId="11" xfId="0" applyNumberFormat="1" applyFont="1" applyFill="1" applyBorder="1" applyAlignment="1" applyProtection="1">
      <alignment vertical="top" wrapText="1"/>
    </xf>
    <xf numFmtId="0" fontId="10" fillId="3" borderId="13" xfId="0" applyNumberFormat="1" applyFont="1" applyFill="1" applyBorder="1" applyAlignment="1" applyProtection="1">
      <alignment vertical="center"/>
      <protection locked="0"/>
    </xf>
    <xf numFmtId="14" fontId="10" fillId="3" borderId="49" xfId="0" applyNumberFormat="1" applyFont="1" applyFill="1" applyBorder="1" applyAlignment="1" applyProtection="1">
      <alignment vertical="center"/>
      <protection locked="0"/>
    </xf>
    <xf numFmtId="0" fontId="10" fillId="0" borderId="24" xfId="0" applyFont="1" applyFill="1" applyBorder="1" applyAlignment="1" applyProtection="1">
      <alignment vertical="center"/>
      <protection locked="0"/>
    </xf>
    <xf numFmtId="0" fontId="10" fillId="0" borderId="24" xfId="0" applyNumberFormat="1" applyFont="1" applyFill="1" applyBorder="1" applyAlignment="1" applyProtection="1">
      <alignment vertical="center"/>
      <protection locked="0"/>
    </xf>
    <xf numFmtId="14" fontId="10" fillId="0" borderId="50" xfId="0" applyNumberFormat="1" applyFont="1" applyFill="1" applyBorder="1" applyAlignment="1" applyProtection="1">
      <alignment vertical="center"/>
      <protection locked="0"/>
    </xf>
    <xf numFmtId="3" fontId="37" fillId="4" borderId="42" xfId="0" applyNumberFormat="1" applyFont="1" applyFill="1" applyBorder="1" applyAlignment="1" applyProtection="1">
      <alignment horizontal="left" vertical="center"/>
      <protection hidden="1"/>
    </xf>
    <xf numFmtId="0" fontId="38" fillId="0" borderId="0" xfId="0" applyFont="1" applyAlignment="1">
      <alignment horizontal="center"/>
    </xf>
    <xf numFmtId="0" fontId="39" fillId="0" borderId="0" xfId="0" applyFont="1" applyAlignment="1">
      <alignment horizontal="center"/>
    </xf>
    <xf numFmtId="14" fontId="0" fillId="0" borderId="0" xfId="0" applyNumberFormat="1"/>
    <xf numFmtId="1" fontId="1" fillId="5" borderId="32" xfId="0" applyNumberFormat="1" applyFont="1" applyFill="1" applyBorder="1" applyAlignment="1" applyProtection="1">
      <alignment horizontal="center" vertical="center"/>
      <protection locked="0"/>
    </xf>
    <xf numFmtId="49" fontId="1" fillId="3" borderId="5" xfId="0" applyNumberFormat="1" applyFont="1" applyFill="1" applyBorder="1" applyAlignment="1" applyProtection="1">
      <alignment horizontal="center" vertical="center"/>
      <protection locked="0"/>
    </xf>
    <xf numFmtId="49" fontId="8" fillId="3" borderId="5" xfId="2" applyNumberFormat="1" applyFont="1" applyFill="1" applyBorder="1" applyAlignment="1" applyProtection="1">
      <alignment vertical="center" wrapText="1"/>
      <protection locked="0"/>
    </xf>
    <xf numFmtId="49" fontId="8" fillId="3" borderId="4" xfId="2" applyNumberFormat="1" applyFont="1" applyFill="1" applyBorder="1" applyAlignment="1" applyProtection="1">
      <alignment vertical="center" wrapText="1"/>
      <protection locked="0"/>
    </xf>
    <xf numFmtId="49" fontId="7" fillId="3" borderId="1" xfId="2" applyNumberFormat="1" applyFont="1" applyFill="1" applyBorder="1" applyAlignment="1" applyProtection="1">
      <alignment vertical="center" wrapText="1" shrinkToFit="1"/>
      <protection locked="0"/>
    </xf>
    <xf numFmtId="49" fontId="8" fillId="3" borderId="20" xfId="2" applyNumberFormat="1" applyFont="1" applyFill="1" applyBorder="1" applyAlignment="1" applyProtection="1">
      <alignment vertical="center" wrapText="1" shrinkToFit="1"/>
      <protection locked="0"/>
    </xf>
    <xf numFmtId="166" fontId="1" fillId="3" borderId="5" xfId="0" applyNumberFormat="1" applyFont="1" applyFill="1" applyBorder="1" applyAlignment="1" applyProtection="1">
      <alignment horizontal="center" vertical="center"/>
      <protection locked="0"/>
    </xf>
    <xf numFmtId="164" fontId="9" fillId="3" borderId="5" xfId="2" applyNumberFormat="1" applyFont="1" applyFill="1" applyBorder="1" applyAlignment="1" applyProtection="1">
      <alignment horizontal="right" vertical="center"/>
      <protection locked="0"/>
    </xf>
    <xf numFmtId="164" fontId="9" fillId="0" borderId="33" xfId="2" applyNumberFormat="1" applyFont="1" applyFill="1" applyBorder="1" applyAlignment="1" applyProtection="1">
      <alignment horizontal="right" vertical="center"/>
      <protection locked="0"/>
    </xf>
    <xf numFmtId="0" fontId="1" fillId="0" borderId="0" xfId="0" applyFont="1" applyAlignment="1" applyProtection="1">
      <alignment wrapText="1"/>
      <protection locked="0"/>
    </xf>
    <xf numFmtId="0" fontId="13" fillId="4" borderId="55" xfId="0" applyFont="1" applyFill="1" applyBorder="1" applyAlignment="1" applyProtection="1">
      <alignment horizontal="center" vertical="center"/>
      <protection hidden="1"/>
    </xf>
    <xf numFmtId="0" fontId="13" fillId="4" borderId="56" xfId="0" applyFont="1" applyFill="1" applyBorder="1" applyAlignment="1" applyProtection="1">
      <alignment horizontal="center" vertical="center"/>
      <protection hidden="1"/>
    </xf>
    <xf numFmtId="0" fontId="1" fillId="0" borderId="11" xfId="0" applyFont="1" applyFill="1" applyBorder="1" applyAlignment="1" applyProtection="1">
      <alignment horizontal="center"/>
      <protection locked="0"/>
    </xf>
    <xf numFmtId="4" fontId="40" fillId="0" borderId="53" xfId="0" applyNumberFormat="1" applyFont="1" applyFill="1" applyBorder="1" applyAlignment="1" applyProtection="1">
      <alignment horizontal="center"/>
      <protection locked="0"/>
    </xf>
    <xf numFmtId="4" fontId="40" fillId="0" borderId="61" xfId="0" applyNumberFormat="1" applyFont="1" applyFill="1" applyBorder="1" applyAlignment="1" applyProtection="1">
      <alignment horizontal="center"/>
      <protection locked="0"/>
    </xf>
    <xf numFmtId="4" fontId="41" fillId="0" borderId="1" xfId="0" applyNumberFormat="1" applyFont="1" applyFill="1" applyBorder="1" applyAlignment="1" applyProtection="1">
      <alignment horizontal="center"/>
      <protection locked="0"/>
    </xf>
    <xf numFmtId="4" fontId="41" fillId="0" borderId="62" xfId="0" applyNumberFormat="1" applyFont="1" applyFill="1" applyBorder="1" applyAlignment="1" applyProtection="1">
      <alignment horizontal="center"/>
      <protection locked="0"/>
    </xf>
    <xf numFmtId="4" fontId="41" fillId="0" borderId="0" xfId="0" applyNumberFormat="1" applyFont="1" applyFill="1" applyBorder="1" applyAlignment="1" applyProtection="1">
      <alignment horizontal="center"/>
      <protection locked="0"/>
    </xf>
    <xf numFmtId="4" fontId="41" fillId="0" borderId="63" xfId="0" applyNumberFormat="1" applyFont="1" applyFill="1" applyBorder="1" applyAlignment="1" applyProtection="1">
      <alignment horizontal="center"/>
      <protection locked="0"/>
    </xf>
    <xf numFmtId="4" fontId="41" fillId="0" borderId="11" xfId="0" applyNumberFormat="1" applyFont="1" applyFill="1" applyBorder="1" applyAlignment="1" applyProtection="1">
      <alignment horizontal="center"/>
      <protection locked="0"/>
    </xf>
    <xf numFmtId="4" fontId="41" fillId="0" borderId="64" xfId="0" applyNumberFormat="1" applyFont="1" applyFill="1" applyBorder="1" applyAlignment="1" applyProtection="1">
      <alignment horizontal="center"/>
      <protection locked="0"/>
    </xf>
    <xf numFmtId="4" fontId="40" fillId="9" borderId="0" xfId="0" applyNumberFormat="1" applyFont="1" applyFill="1" applyBorder="1" applyAlignment="1" applyProtection="1">
      <alignment horizontal="center"/>
      <protection locked="0"/>
    </xf>
    <xf numFmtId="4" fontId="40" fillId="9" borderId="63" xfId="0" applyNumberFormat="1" applyFont="1" applyFill="1" applyBorder="1" applyAlignment="1" applyProtection="1">
      <alignment horizontal="center"/>
      <protection locked="0"/>
    </xf>
    <xf numFmtId="0" fontId="41" fillId="0" borderId="55" xfId="0" applyFont="1" applyFill="1" applyBorder="1" applyAlignment="1" applyProtection="1">
      <alignment wrapText="1"/>
      <protection locked="0"/>
    </xf>
    <xf numFmtId="0" fontId="1" fillId="0" borderId="11" xfId="0" applyFont="1" applyBorder="1" applyAlignment="1" applyProtection="1">
      <alignment horizontal="center"/>
      <protection locked="0"/>
    </xf>
    <xf numFmtId="4" fontId="41" fillId="0" borderId="11" xfId="0" applyNumberFormat="1" applyFont="1" applyBorder="1" applyAlignment="1" applyProtection="1">
      <alignment horizontal="center"/>
      <protection locked="0"/>
    </xf>
    <xf numFmtId="4" fontId="41" fillId="0" borderId="64" xfId="0" applyNumberFormat="1" applyFont="1" applyBorder="1" applyAlignment="1" applyProtection="1">
      <alignment horizontal="center"/>
      <protection locked="0"/>
    </xf>
    <xf numFmtId="49" fontId="20" fillId="0" borderId="25" xfId="0" applyNumberFormat="1" applyFont="1" applyFill="1" applyBorder="1" applyAlignment="1" applyProtection="1">
      <alignment vertical="center" wrapText="1"/>
      <protection hidden="1"/>
    </xf>
    <xf numFmtId="0" fontId="20" fillId="0" borderId="26" xfId="0" applyNumberFormat="1" applyFont="1" applyFill="1" applyBorder="1" applyAlignment="1" applyProtection="1">
      <alignment vertical="center" wrapText="1"/>
      <protection hidden="1"/>
    </xf>
    <xf numFmtId="49" fontId="5" fillId="0" borderId="11" xfId="0" applyNumberFormat="1" applyFont="1" applyFill="1" applyBorder="1" applyAlignment="1" applyProtection="1">
      <alignment horizontal="left" vertical="top" wrapText="1"/>
    </xf>
    <xf numFmtId="0" fontId="11" fillId="0" borderId="29" xfId="0" applyFont="1" applyFill="1" applyBorder="1" applyAlignment="1" applyProtection="1">
      <alignment vertical="top" wrapText="1"/>
      <protection hidden="1"/>
    </xf>
    <xf numFmtId="0" fontId="11" fillId="0" borderId="13" xfId="0" applyFont="1" applyFill="1" applyBorder="1" applyAlignment="1" applyProtection="1">
      <alignment vertical="top" wrapText="1"/>
      <protection hidden="1"/>
    </xf>
    <xf numFmtId="49" fontId="3" fillId="3" borderId="13" xfId="0" applyNumberFormat="1" applyFont="1" applyFill="1" applyBorder="1" applyAlignment="1" applyProtection="1">
      <alignment vertical="top" wrapText="1"/>
      <protection locked="0"/>
    </xf>
    <xf numFmtId="49" fontId="11" fillId="0" borderId="13" xfId="0" applyNumberFormat="1" applyFont="1" applyFill="1" applyBorder="1" applyAlignment="1" applyProtection="1">
      <alignment vertical="top" wrapText="1"/>
      <protection hidden="1"/>
    </xf>
    <xf numFmtId="49" fontId="11" fillId="0" borderId="14" xfId="0" applyNumberFormat="1" applyFont="1" applyFill="1" applyBorder="1" applyAlignment="1" applyProtection="1">
      <alignment vertical="top" wrapText="1"/>
      <protection hidden="1"/>
    </xf>
    <xf numFmtId="0" fontId="3" fillId="7" borderId="52" xfId="0" applyFont="1" applyFill="1" applyBorder="1" applyAlignment="1" applyProtection="1">
      <alignment vertical="center" wrapText="1"/>
      <protection hidden="1"/>
    </xf>
    <xf numFmtId="0" fontId="3" fillId="6" borderId="26" xfId="0" applyFont="1" applyFill="1" applyBorder="1" applyAlignment="1" applyProtection="1">
      <alignment vertical="center" wrapText="1"/>
      <protection hidden="1"/>
    </xf>
    <xf numFmtId="0" fontId="2" fillId="0" borderId="29" xfId="0" applyFont="1" applyFill="1" applyBorder="1" applyAlignment="1" applyProtection="1">
      <alignment vertical="center" wrapText="1"/>
      <protection hidden="1"/>
    </xf>
    <xf numFmtId="0" fontId="2" fillId="0" borderId="13" xfId="0" applyFont="1" applyFill="1" applyBorder="1" applyAlignment="1" applyProtection="1">
      <alignment vertical="center" wrapText="1"/>
      <protection hidden="1"/>
    </xf>
    <xf numFmtId="165" fontId="10" fillId="3" borderId="9" xfId="0" applyNumberFormat="1" applyFont="1" applyFill="1" applyBorder="1" applyAlignment="1" applyProtection="1">
      <alignment horizontal="left" vertical="center" wrapText="1"/>
      <protection locked="0"/>
    </xf>
    <xf numFmtId="165" fontId="10" fillId="3" borderId="38" xfId="0" applyNumberFormat="1" applyFont="1" applyFill="1" applyBorder="1" applyAlignment="1" applyProtection="1">
      <alignment horizontal="left" vertical="center" wrapText="1"/>
      <protection locked="0"/>
    </xf>
    <xf numFmtId="49" fontId="40" fillId="0" borderId="60" xfId="0" applyNumberFormat="1" applyFont="1" applyFill="1" applyBorder="1" applyAlignment="1" applyProtection="1">
      <alignment wrapText="1"/>
      <protection locked="0"/>
    </xf>
    <xf numFmtId="49" fontId="40" fillId="0" borderId="53" xfId="0" applyNumberFormat="1" applyFont="1" applyFill="1" applyBorder="1" applyAlignment="1" applyProtection="1">
      <alignment wrapText="1"/>
      <protection locked="0"/>
    </xf>
    <xf numFmtId="49" fontId="40" fillId="0" borderId="53" xfId="0" applyNumberFormat="1" applyFont="1" applyFill="1" applyBorder="1" applyAlignment="1" applyProtection="1">
      <alignment horizontal="center" wrapText="1"/>
      <protection locked="0"/>
    </xf>
    <xf numFmtId="166" fontId="40" fillId="0" borderId="53" xfId="0" applyNumberFormat="1" applyFont="1" applyFill="1" applyBorder="1" applyAlignment="1" applyProtection="1">
      <alignment horizontal="center" wrapText="1"/>
      <protection locked="0"/>
    </xf>
    <xf numFmtId="0" fontId="41" fillId="0" borderId="58" xfId="0" applyFont="1" applyFill="1" applyBorder="1" applyAlignment="1" applyProtection="1">
      <alignment wrapText="1"/>
      <protection locked="0"/>
    </xf>
    <xf numFmtId="0" fontId="41" fillId="0" borderId="1" xfId="0" applyFont="1" applyFill="1" applyBorder="1" applyAlignment="1" applyProtection="1">
      <alignment wrapText="1"/>
      <protection locked="0"/>
    </xf>
    <xf numFmtId="0" fontId="41" fillId="0" borderId="1" xfId="0" applyFont="1" applyFill="1" applyBorder="1" applyAlignment="1" applyProtection="1">
      <alignment horizontal="center" wrapText="1"/>
      <protection locked="0"/>
    </xf>
    <xf numFmtId="166" fontId="41" fillId="0" borderId="1" xfId="0" applyNumberFormat="1" applyFont="1" applyFill="1" applyBorder="1" applyAlignment="1" applyProtection="1">
      <alignment horizontal="center" wrapText="1"/>
      <protection locked="0"/>
    </xf>
    <xf numFmtId="0" fontId="41" fillId="0" borderId="57" xfId="0" applyFont="1" applyFill="1" applyBorder="1" applyAlignment="1" applyProtection="1">
      <alignment wrapText="1"/>
      <protection locked="0"/>
    </xf>
    <xf numFmtId="0" fontId="41" fillId="0" borderId="0" xfId="0" applyFont="1" applyFill="1" applyBorder="1" applyAlignment="1" applyProtection="1">
      <alignment wrapText="1"/>
      <protection locked="0"/>
    </xf>
    <xf numFmtId="0" fontId="41" fillId="0" borderId="0" xfId="0" applyFont="1" applyFill="1" applyBorder="1" applyAlignment="1" applyProtection="1">
      <alignment horizontal="center" wrapText="1"/>
      <protection locked="0"/>
    </xf>
    <xf numFmtId="166" fontId="41" fillId="0" borderId="0" xfId="0" applyNumberFormat="1" applyFont="1" applyFill="1" applyBorder="1" applyAlignment="1" applyProtection="1">
      <alignment horizontal="center" wrapText="1"/>
      <protection locked="0"/>
    </xf>
    <xf numFmtId="0" fontId="41" fillId="0" borderId="59" xfId="0" applyFont="1" applyFill="1" applyBorder="1" applyAlignment="1" applyProtection="1">
      <alignment wrapText="1"/>
      <protection locked="0"/>
    </xf>
    <xf numFmtId="0" fontId="41" fillId="0" borderId="11" xfId="0" applyFont="1" applyFill="1" applyBorder="1" applyAlignment="1" applyProtection="1">
      <alignment wrapText="1"/>
      <protection locked="0"/>
    </xf>
    <xf numFmtId="0" fontId="41" fillId="0" borderId="11" xfId="0" applyFont="1" applyFill="1" applyBorder="1" applyAlignment="1" applyProtection="1">
      <alignment horizontal="center" wrapText="1"/>
      <protection locked="0"/>
    </xf>
    <xf numFmtId="166" fontId="41" fillId="0" borderId="11" xfId="0" applyNumberFormat="1" applyFont="1" applyFill="1" applyBorder="1" applyAlignment="1" applyProtection="1">
      <alignment horizontal="center" wrapText="1"/>
      <protection locked="0"/>
    </xf>
    <xf numFmtId="49" fontId="40" fillId="9" borderId="57" xfId="0" applyNumberFormat="1" applyFont="1" applyFill="1" applyBorder="1" applyAlignment="1" applyProtection="1">
      <alignment wrapText="1"/>
      <protection locked="0"/>
    </xf>
    <xf numFmtId="49" fontId="40" fillId="9" borderId="0" xfId="0" applyNumberFormat="1" applyFont="1" applyFill="1" applyBorder="1" applyAlignment="1" applyProtection="1">
      <alignment wrapText="1"/>
      <protection locked="0"/>
    </xf>
    <xf numFmtId="49" fontId="40" fillId="9" borderId="0" xfId="0" applyNumberFormat="1" applyFont="1" applyFill="1" applyBorder="1" applyAlignment="1" applyProtection="1">
      <alignment horizontal="center" wrapText="1"/>
      <protection locked="0"/>
    </xf>
    <xf numFmtId="166" fontId="40" fillId="9" borderId="0" xfId="0" applyNumberFormat="1" applyFont="1" applyFill="1" applyBorder="1" applyAlignment="1" applyProtection="1">
      <alignment horizontal="center" wrapText="1"/>
      <protection locked="0"/>
    </xf>
    <xf numFmtId="0" fontId="1" fillId="0" borderId="11" xfId="0" applyFont="1" applyFill="1" applyBorder="1" applyAlignment="1" applyProtection="1">
      <alignment wrapText="1"/>
      <protection locked="0"/>
    </xf>
    <xf numFmtId="0" fontId="1" fillId="0" borderId="11" xfId="0" applyFont="1" applyFill="1" applyBorder="1" applyAlignment="1" applyProtection="1">
      <alignment horizontal="center" wrapText="1"/>
      <protection locked="0"/>
    </xf>
    <xf numFmtId="20" fontId="41" fillId="0" borderId="55" xfId="0" applyNumberFormat="1" applyFont="1" applyFill="1" applyBorder="1" applyAlignment="1" applyProtection="1">
      <alignment wrapText="1"/>
      <protection locked="0"/>
    </xf>
    <xf numFmtId="0" fontId="41" fillId="0" borderId="59" xfId="0" applyFont="1" applyBorder="1" applyAlignment="1" applyProtection="1">
      <alignment wrapText="1"/>
      <protection locked="0"/>
    </xf>
    <xf numFmtId="0" fontId="41" fillId="0" borderId="11" xfId="0" applyFont="1" applyBorder="1" applyAlignment="1" applyProtection="1">
      <alignment wrapText="1"/>
      <protection locked="0"/>
    </xf>
    <xf numFmtId="0" fontId="41" fillId="0" borderId="11" xfId="0" applyFont="1" applyBorder="1" applyAlignment="1" applyProtection="1">
      <alignment horizontal="center" wrapText="1"/>
      <protection locked="0"/>
    </xf>
    <xf numFmtId="166" fontId="41" fillId="0" borderId="11" xfId="0" applyNumberFormat="1" applyFont="1" applyBorder="1" applyAlignment="1" applyProtection="1">
      <alignment horizontal="center" wrapText="1"/>
      <protection locked="0"/>
    </xf>
    <xf numFmtId="0" fontId="1" fillId="0" borderId="11" xfId="0" applyFont="1" applyBorder="1" applyAlignment="1" applyProtection="1">
      <alignment wrapText="1"/>
      <protection locked="0"/>
    </xf>
    <xf numFmtId="0" fontId="1" fillId="0" borderId="11" xfId="0" applyFont="1" applyBorder="1" applyAlignment="1" applyProtection="1">
      <alignment horizontal="center" wrapText="1"/>
      <protection locked="0"/>
    </xf>
    <xf numFmtId="0" fontId="1" fillId="0" borderId="0" xfId="0" applyFont="1" applyAlignment="1" applyProtection="1">
      <alignment horizontal="center" wrapText="1"/>
      <protection locked="0"/>
    </xf>
    <xf numFmtId="49" fontId="43" fillId="3" borderId="13" xfId="0" applyNumberFormat="1" applyFont="1" applyFill="1" applyBorder="1" applyAlignment="1" applyProtection="1">
      <alignment vertical="center" wrapText="1"/>
      <protection locked="0"/>
    </xf>
    <xf numFmtId="166" fontId="44" fillId="0" borderId="1" xfId="0" applyNumberFormat="1" applyFont="1" applyFill="1" applyBorder="1" applyAlignment="1" applyProtection="1">
      <alignment horizontal="center" wrapText="1"/>
      <protection locked="0"/>
    </xf>
    <xf numFmtId="0" fontId="3" fillId="8" borderId="51" xfId="0" applyFont="1" applyFill="1" applyBorder="1" applyAlignment="1" applyProtection="1">
      <alignment horizontal="center" vertical="center"/>
      <protection hidden="1"/>
    </xf>
    <xf numFmtId="0" fontId="3" fillId="8" borderId="27" xfId="0" applyFont="1" applyFill="1" applyBorder="1" applyAlignment="1" applyProtection="1">
      <alignment horizontal="center" vertical="center"/>
      <protection hidden="1"/>
    </xf>
    <xf numFmtId="0" fontId="2" fillId="0" borderId="10" xfId="0" applyFont="1" applyFill="1" applyBorder="1" applyAlignment="1" applyProtection="1">
      <alignment horizontal="left" vertical="center" wrapText="1"/>
      <protection hidden="1"/>
    </xf>
    <xf numFmtId="0" fontId="2" fillId="0" borderId="2" xfId="0" applyFont="1" applyFill="1" applyBorder="1" applyAlignment="1" applyProtection="1">
      <alignment horizontal="left" vertical="center" wrapText="1"/>
      <protection hidden="1"/>
    </xf>
    <xf numFmtId="49" fontId="12" fillId="0" borderId="13" xfId="0" applyNumberFormat="1" applyFont="1" applyFill="1" applyBorder="1" applyAlignment="1" applyProtection="1">
      <alignment horizontal="left" vertical="center" wrapText="1"/>
      <protection hidden="1"/>
    </xf>
    <xf numFmtId="49" fontId="12" fillId="0" borderId="3" xfId="0" applyNumberFormat="1" applyFont="1" applyFill="1" applyBorder="1" applyAlignment="1" applyProtection="1">
      <alignment horizontal="left" vertical="center" wrapText="1"/>
      <protection hidden="1"/>
    </xf>
    <xf numFmtId="165" fontId="10" fillId="0" borderId="8" xfId="0" applyNumberFormat="1" applyFont="1" applyFill="1" applyBorder="1" applyAlignment="1" applyProtection="1">
      <alignment horizontal="left" vertical="center" wrapText="1"/>
      <protection hidden="1"/>
    </xf>
    <xf numFmtId="165" fontId="10" fillId="0" borderId="11" xfId="0" applyNumberFormat="1" applyFont="1" applyFill="1" applyBorder="1" applyAlignment="1" applyProtection="1">
      <alignment horizontal="left" vertical="center" wrapText="1"/>
      <protection hidden="1"/>
    </xf>
    <xf numFmtId="165" fontId="10" fillId="0" borderId="9" xfId="0" applyNumberFormat="1" applyFont="1" applyFill="1" applyBorder="1" applyAlignment="1" applyProtection="1">
      <alignment horizontal="left" vertical="center" wrapText="1"/>
      <protection hidden="1"/>
    </xf>
    <xf numFmtId="0" fontId="2" fillId="0" borderId="34" xfId="0" applyFont="1" applyFill="1" applyBorder="1" applyAlignment="1" applyProtection="1">
      <alignment horizontal="left" vertical="center" wrapText="1"/>
      <protection hidden="1"/>
    </xf>
    <xf numFmtId="0" fontId="2" fillId="0" borderId="0" xfId="0" applyFont="1" applyFill="1" applyBorder="1" applyAlignment="1" applyProtection="1">
      <alignment horizontal="left" vertical="center" wrapText="1"/>
      <protection hidden="1"/>
    </xf>
    <xf numFmtId="49" fontId="2" fillId="3" borderId="0" xfId="0" applyNumberFormat="1" applyFont="1" applyFill="1" applyBorder="1" applyAlignment="1" applyProtection="1">
      <alignment horizontal="left" vertical="center" wrapText="1"/>
      <protection locked="0"/>
    </xf>
    <xf numFmtId="49" fontId="2" fillId="3" borderId="38" xfId="0" applyNumberFormat="1" applyFont="1" applyFill="1" applyBorder="1" applyAlignment="1" applyProtection="1">
      <alignment horizontal="left" vertical="center" wrapText="1"/>
      <protection locked="0"/>
    </xf>
    <xf numFmtId="44" fontId="42" fillId="2" borderId="17" xfId="0" applyNumberFormat="1" applyFont="1" applyFill="1" applyBorder="1" applyAlignment="1" applyProtection="1">
      <alignment horizontal="center" vertical="center"/>
      <protection hidden="1"/>
    </xf>
    <xf numFmtId="44" fontId="5" fillId="2" borderId="18" xfId="0" applyNumberFormat="1" applyFont="1" applyFill="1" applyBorder="1" applyAlignment="1" applyProtection="1">
      <alignment horizontal="center" vertical="center"/>
      <protection hidden="1"/>
    </xf>
    <xf numFmtId="0" fontId="13" fillId="4" borderId="12" xfId="0" applyFont="1" applyFill="1" applyBorder="1" applyAlignment="1" applyProtection="1">
      <alignment horizontal="center" vertical="center" wrapText="1"/>
      <protection hidden="1"/>
    </xf>
    <xf numFmtId="0" fontId="13" fillId="4" borderId="24" xfId="0" applyFont="1" applyFill="1" applyBorder="1" applyAlignment="1" applyProtection="1">
      <alignment horizontal="center" vertical="center" wrapText="1"/>
      <protection hidden="1"/>
    </xf>
    <xf numFmtId="0" fontId="13" fillId="4" borderId="1" xfId="0" applyFont="1" applyFill="1" applyBorder="1" applyAlignment="1" applyProtection="1">
      <alignment horizontal="center" vertical="center" wrapText="1"/>
      <protection hidden="1"/>
    </xf>
    <xf numFmtId="0" fontId="13" fillId="4" borderId="55" xfId="0" applyFont="1" applyFill="1" applyBorder="1" applyAlignment="1" applyProtection="1">
      <alignment horizontal="center" vertical="center" wrapText="1"/>
      <protection hidden="1"/>
    </xf>
    <xf numFmtId="0" fontId="2" fillId="0" borderId="29" xfId="0" applyFont="1" applyFill="1" applyBorder="1" applyAlignment="1" applyProtection="1">
      <alignment horizontal="left" vertical="center" wrapText="1"/>
      <protection hidden="1"/>
    </xf>
    <xf numFmtId="0" fontId="2" fillId="0" borderId="13" xfId="0" applyFont="1" applyFill="1" applyBorder="1" applyAlignment="1" applyProtection="1">
      <alignment horizontal="left" vertical="center" wrapText="1"/>
      <protection hidden="1"/>
    </xf>
    <xf numFmtId="0" fontId="10" fillId="0" borderId="13" xfId="0" applyNumberFormat="1" applyFont="1" applyFill="1" applyBorder="1" applyAlignment="1" applyProtection="1">
      <alignment horizontal="left" vertical="center" wrapText="1"/>
      <protection hidden="1"/>
    </xf>
    <xf numFmtId="0" fontId="10" fillId="0" borderId="3" xfId="0" applyNumberFormat="1" applyFont="1" applyFill="1" applyBorder="1" applyAlignment="1" applyProtection="1">
      <alignment horizontal="left" vertical="center" wrapText="1"/>
      <protection hidden="1"/>
    </xf>
    <xf numFmtId="0" fontId="2" fillId="0" borderId="28" xfId="0" applyFont="1" applyFill="1" applyBorder="1" applyAlignment="1" applyProtection="1">
      <alignment horizontal="left" vertical="center" wrapText="1"/>
      <protection hidden="1"/>
    </xf>
    <xf numFmtId="0" fontId="2" fillId="0" borderId="11" xfId="0" applyFont="1" applyFill="1" applyBorder="1" applyAlignment="1" applyProtection="1">
      <alignment horizontal="left" vertical="center" wrapText="1"/>
      <protection hidden="1"/>
    </xf>
    <xf numFmtId="0" fontId="13" fillId="4" borderId="43" xfId="0" applyFont="1" applyFill="1" applyBorder="1" applyAlignment="1" applyProtection="1">
      <alignment horizontal="center" vertical="center" wrapText="1"/>
      <protection hidden="1"/>
    </xf>
    <xf numFmtId="0" fontId="13" fillId="4" borderId="54" xfId="0" applyFont="1" applyFill="1" applyBorder="1" applyAlignment="1" applyProtection="1">
      <alignment horizontal="center" vertical="center" wrapText="1"/>
      <protection hidden="1"/>
    </xf>
    <xf numFmtId="49" fontId="37" fillId="4" borderId="40" xfId="0" applyNumberFormat="1" applyFont="1" applyFill="1" applyBorder="1" applyAlignment="1" applyProtection="1">
      <alignment horizontal="left" vertical="center" wrapText="1"/>
      <protection hidden="1"/>
    </xf>
    <xf numFmtId="0" fontId="37" fillId="4" borderId="41" xfId="0" applyFont="1" applyFill="1" applyBorder="1" applyAlignment="1" applyProtection="1">
      <alignment horizontal="left" vertical="center" wrapText="1"/>
      <protection hidden="1"/>
    </xf>
    <xf numFmtId="0" fontId="2" fillId="0" borderId="12" xfId="0" applyFont="1" applyFill="1" applyBorder="1" applyAlignment="1" applyProtection="1">
      <alignment horizontal="left" vertical="center" wrapText="1"/>
      <protection hidden="1"/>
    </xf>
    <xf numFmtId="0" fontId="2" fillId="0" borderId="21" xfId="0" applyFont="1" applyFill="1" applyBorder="1" applyAlignment="1" applyProtection="1">
      <alignment horizontal="left" vertical="center" wrapText="1"/>
      <protection hidden="1"/>
    </xf>
    <xf numFmtId="0" fontId="2" fillId="0" borderId="22" xfId="0" applyFont="1" applyFill="1" applyBorder="1" applyAlignment="1" applyProtection="1">
      <alignment horizontal="left" vertical="center" wrapText="1"/>
      <protection hidden="1"/>
    </xf>
    <xf numFmtId="0" fontId="2" fillId="0" borderId="8" xfId="0" applyFont="1" applyFill="1" applyBorder="1" applyAlignment="1" applyProtection="1">
      <alignment horizontal="left" vertical="center" wrapText="1"/>
      <protection hidden="1"/>
    </xf>
    <xf numFmtId="0" fontId="20" fillId="0" borderId="16" xfId="0" applyFont="1" applyFill="1" applyBorder="1" applyAlignment="1" applyProtection="1">
      <alignment horizontal="center" vertical="center" wrapText="1"/>
      <protection hidden="1"/>
    </xf>
    <xf numFmtId="0" fontId="20" fillId="0" borderId="17" xfId="0" applyFont="1" applyFill="1" applyBorder="1" applyAlignment="1" applyProtection="1">
      <alignment horizontal="center" vertical="center" wrapText="1"/>
      <protection hidden="1"/>
    </xf>
    <xf numFmtId="0" fontId="5" fillId="0" borderId="28" xfId="0" applyFont="1" applyFill="1" applyBorder="1" applyAlignment="1" applyProtection="1">
      <alignment horizontal="left" vertical="top" wrapText="1"/>
    </xf>
    <xf numFmtId="0" fontId="5" fillId="0" borderId="11" xfId="0" applyFont="1" applyFill="1" applyBorder="1" applyAlignment="1" applyProtection="1">
      <alignment horizontal="left" vertical="top" wrapText="1"/>
    </xf>
    <xf numFmtId="0" fontId="5" fillId="2" borderId="16" xfId="0" applyFont="1" applyFill="1" applyBorder="1" applyAlignment="1" applyProtection="1">
      <alignment horizontal="center" vertical="center" wrapText="1"/>
      <protection hidden="1"/>
    </xf>
    <xf numFmtId="0" fontId="5" fillId="2" borderId="17" xfId="0" applyFont="1" applyFill="1" applyBorder="1" applyAlignment="1" applyProtection="1">
      <alignment horizontal="center" vertical="center" wrapText="1"/>
      <protection hidden="1"/>
    </xf>
  </cellXfs>
  <cellStyles count="3">
    <cellStyle name="Normální" xfId="0" builtinId="0"/>
    <cellStyle name="Normální 2" xfId="1"/>
    <cellStyle name="Normální 3" xfId="2"/>
  </cellStyles>
  <dxfs count="2">
    <dxf>
      <fill>
        <patternFill>
          <bgColor rgb="FFFFFFCC"/>
        </patternFill>
      </fill>
    </dxf>
    <dxf>
      <fill>
        <patternFill>
          <bgColor rgb="FFFFFFCC"/>
        </patternFill>
      </fill>
    </dxf>
  </dxfs>
  <tableStyles count="0" defaultTableStyle="TableStyleMedium2" defaultPivotStyle="PivotStyleLight16"/>
  <colors>
    <mruColors>
      <color rgb="FFFFFFCC"/>
      <color rgb="FFFF7C80"/>
      <color rgb="FFFFF8E5"/>
      <color rgb="FFCCFFCC"/>
      <color rgb="FFDF572D"/>
      <color rgb="FFFFFDF7"/>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8</xdr:col>
      <xdr:colOff>33618</xdr:colOff>
      <xdr:row>2</xdr:row>
      <xdr:rowOff>78441</xdr:rowOff>
    </xdr:from>
    <xdr:to>
      <xdr:col>8</xdr:col>
      <xdr:colOff>694765</xdr:colOff>
      <xdr:row>2</xdr:row>
      <xdr:rowOff>526676</xdr:rowOff>
    </xdr:to>
    <xdr:sp macro="[0]!A_polozka" textlink="">
      <xdr:nvSpPr>
        <xdr:cNvPr id="4" name="TextovéPole 3"/>
        <xdr:cNvSpPr txBox="1"/>
      </xdr:nvSpPr>
      <xdr:spPr>
        <a:xfrm>
          <a:off x="9155206" y="1199029"/>
          <a:ext cx="661147" cy="44823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100" b="1"/>
            <a:t>Vložit </a:t>
          </a:r>
        </a:p>
        <a:p>
          <a:pPr algn="ctr"/>
          <a:r>
            <a:rPr lang="cs-CZ" sz="1100" b="1"/>
            <a:t>položku</a:t>
          </a:r>
        </a:p>
      </xdr:txBody>
    </xdr:sp>
    <xdr:clientData/>
  </xdr:twoCellAnchor>
  <xdr:twoCellAnchor>
    <xdr:from>
      <xdr:col>10</xdr:col>
      <xdr:colOff>33617</xdr:colOff>
      <xdr:row>2</xdr:row>
      <xdr:rowOff>89646</xdr:rowOff>
    </xdr:from>
    <xdr:to>
      <xdr:col>11</xdr:col>
      <xdr:colOff>1075765</xdr:colOff>
      <xdr:row>2</xdr:row>
      <xdr:rowOff>519997</xdr:rowOff>
    </xdr:to>
    <xdr:sp macro="[0]!B_soucetdil" textlink="">
      <xdr:nvSpPr>
        <xdr:cNvPr id="5" name="TextovéPole 4"/>
        <xdr:cNvSpPr txBox="1"/>
      </xdr:nvSpPr>
      <xdr:spPr>
        <a:xfrm>
          <a:off x="10555941" y="1210234"/>
          <a:ext cx="1905000" cy="430351"/>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9</xdr:col>
      <xdr:colOff>33617</xdr:colOff>
      <xdr:row>2</xdr:row>
      <xdr:rowOff>78441</xdr:rowOff>
    </xdr:from>
    <xdr:to>
      <xdr:col>9</xdr:col>
      <xdr:colOff>649942</xdr:colOff>
      <xdr:row>2</xdr:row>
      <xdr:rowOff>515471</xdr:rowOff>
    </xdr:to>
    <xdr:sp macro="[0]!Vložit_díl" textlink="">
      <xdr:nvSpPr>
        <xdr:cNvPr id="6" name="TextovéPole 5"/>
        <xdr:cNvSpPr txBox="1"/>
      </xdr:nvSpPr>
      <xdr:spPr>
        <a:xfrm>
          <a:off x="9883588" y="1199029"/>
          <a:ext cx="616325" cy="43703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1">
    <pageSetUpPr fitToPage="1"/>
  </sheetPr>
  <dimension ref="A1:O232"/>
  <sheetViews>
    <sheetView showGridLines="0" tabSelected="1" view="pageBreakPreview" zoomScale="85" zoomScaleNormal="85" zoomScaleSheetLayoutView="85" workbookViewId="0">
      <pane ySplit="12" topLeftCell="A91" activePane="bottomLeft" state="frozen"/>
      <selection activeCell="B1" sqref="B1"/>
      <selection pane="bottomLeft" activeCell="F120" sqref="F120"/>
    </sheetView>
  </sheetViews>
  <sheetFormatPr defaultColWidth="9.140625" defaultRowHeight="11.25" x14ac:dyDescent="0.2"/>
  <cols>
    <col min="1" max="1" width="5.140625" style="10" customWidth="1"/>
    <col min="2" max="2" width="8.5703125" style="65" customWidth="1"/>
    <col min="3" max="3" width="10.5703125" style="65" customWidth="1"/>
    <col min="4" max="4" width="10" style="65" customWidth="1"/>
    <col min="5" max="5" width="11.42578125" style="65" customWidth="1"/>
    <col min="6" max="6" width="74.140625" style="65" customWidth="1"/>
    <col min="7" max="7" width="9" style="126" customWidth="1"/>
    <col min="8" max="8" width="13" style="126" customWidth="1"/>
    <col min="9" max="9" width="10.85546875" style="126" customWidth="1"/>
    <col min="10" max="10" width="10.140625" style="126" customWidth="1"/>
    <col min="11" max="11" width="12.85546875" style="11" customWidth="1"/>
    <col min="12" max="12" width="16.28515625" style="11" customWidth="1"/>
    <col min="13" max="16384" width="9.140625" style="10"/>
  </cols>
  <sheetData>
    <row r="1" spans="1:15" s="13" customFormat="1" ht="30.75" customHeight="1" thickTop="1" thickBot="1" x14ac:dyDescent="0.3">
      <c r="A1" s="13" t="s">
        <v>89</v>
      </c>
      <c r="B1" s="162" t="s">
        <v>230</v>
      </c>
      <c r="C1" s="163"/>
      <c r="D1" s="163"/>
      <c r="E1" s="163"/>
      <c r="F1" s="163"/>
      <c r="G1" s="163"/>
      <c r="H1" s="163"/>
      <c r="I1" s="83"/>
      <c r="J1" s="84"/>
      <c r="K1" s="42"/>
      <c r="L1" s="43" t="str">
        <f>D3</f>
        <v>SO 06-20-01</v>
      </c>
    </row>
    <row r="2" spans="1:15" s="13" customFormat="1" ht="57" customHeight="1" thickTop="1" thickBot="1" x14ac:dyDescent="0.3">
      <c r="B2" s="164" t="s">
        <v>10</v>
      </c>
      <c r="C2" s="165"/>
      <c r="D2" s="85"/>
      <c r="E2" s="46"/>
      <c r="F2" s="28" t="s">
        <v>96</v>
      </c>
      <c r="G2" s="44"/>
      <c r="H2" s="45"/>
      <c r="I2" s="166" t="s">
        <v>25</v>
      </c>
      <c r="J2" s="167"/>
      <c r="K2" s="142">
        <f>ROUND(SUBTOTAL(9,L13:L231),2)</f>
        <v>0</v>
      </c>
      <c r="L2" s="143"/>
    </row>
    <row r="3" spans="1:15" s="13" customFormat="1" ht="42.75" customHeight="1" thickTop="1" thickBot="1" x14ac:dyDescent="0.3">
      <c r="B3" s="86" t="s">
        <v>30</v>
      </c>
      <c r="C3" s="87"/>
      <c r="D3" s="88" t="s">
        <v>99</v>
      </c>
      <c r="E3" s="30"/>
      <c r="F3" s="29" t="s">
        <v>100</v>
      </c>
      <c r="G3" s="89"/>
      <c r="H3" s="90"/>
      <c r="I3" s="91"/>
      <c r="J3" s="92"/>
      <c r="K3" s="129"/>
      <c r="L3" s="130"/>
    </row>
    <row r="4" spans="1:15" s="13" customFormat="1" ht="18" customHeight="1" thickTop="1" x14ac:dyDescent="0.25">
      <c r="B4" s="148" t="s">
        <v>19</v>
      </c>
      <c r="C4" s="149"/>
      <c r="D4" s="132"/>
      <c r="E4" s="4" t="s">
        <v>39</v>
      </c>
      <c r="F4" s="41" t="s">
        <v>101</v>
      </c>
      <c r="G4" s="39"/>
      <c r="H4" s="40"/>
      <c r="I4" s="159" t="s">
        <v>28</v>
      </c>
      <c r="J4" s="160"/>
      <c r="K4" s="2">
        <v>821</v>
      </c>
      <c r="L4" s="3">
        <v>20</v>
      </c>
    </row>
    <row r="5" spans="1:15" s="13" customFormat="1" ht="18" customHeight="1" x14ac:dyDescent="0.25">
      <c r="B5" s="93" t="s">
        <v>26</v>
      </c>
      <c r="C5" s="94"/>
      <c r="D5" s="94"/>
      <c r="E5" s="4" t="s">
        <v>27</v>
      </c>
      <c r="F5" s="150" t="str">
        <f>IF((E5="Stádium 2"),"  Dokumentace pro územní řízení - DUR",(IF((E5="Stádium 3"),"  Projektová dokumentace (DOS/DSP)","")))</f>
        <v xml:space="preserve">  Projektová dokumentace (DOS/DSP)</v>
      </c>
      <c r="G5" s="150"/>
      <c r="H5" s="151"/>
      <c r="I5" s="131" t="s">
        <v>20</v>
      </c>
      <c r="J5" s="132"/>
      <c r="K5" s="5" t="s">
        <v>97</v>
      </c>
      <c r="L5" s="49"/>
    </row>
    <row r="6" spans="1:15" s="13" customFormat="1" ht="18" customHeight="1" x14ac:dyDescent="0.2">
      <c r="B6" s="93" t="s">
        <v>18</v>
      </c>
      <c r="C6" s="94"/>
      <c r="D6" s="94"/>
      <c r="E6" s="127" t="s">
        <v>231</v>
      </c>
      <c r="F6" s="133"/>
      <c r="G6" s="133"/>
      <c r="H6" s="134"/>
      <c r="I6" s="131" t="s">
        <v>21</v>
      </c>
      <c r="J6" s="132"/>
      <c r="K6" s="5"/>
      <c r="L6" s="49"/>
      <c r="O6" s="53"/>
    </row>
    <row r="7" spans="1:15" s="13" customFormat="1" ht="18" customHeight="1" x14ac:dyDescent="0.2">
      <c r="B7" s="152" t="s">
        <v>22</v>
      </c>
      <c r="C7" s="153"/>
      <c r="D7" s="153"/>
      <c r="E7" s="95"/>
      <c r="F7" s="135" t="s">
        <v>17</v>
      </c>
      <c r="G7" s="136"/>
      <c r="H7" s="137"/>
      <c r="I7" s="158" t="s">
        <v>24</v>
      </c>
      <c r="J7" s="149"/>
      <c r="K7" s="47">
        <v>2018</v>
      </c>
      <c r="L7" s="50"/>
      <c r="O7" s="54"/>
    </row>
    <row r="8" spans="1:15" s="13" customFormat="1" ht="19.5" customHeight="1" thickBot="1" x14ac:dyDescent="0.3">
      <c r="B8" s="138" t="s">
        <v>23</v>
      </c>
      <c r="C8" s="139"/>
      <c r="D8" s="139"/>
      <c r="E8" s="96"/>
      <c r="F8" s="19" t="s">
        <v>228</v>
      </c>
      <c r="G8" s="140" t="s">
        <v>229</v>
      </c>
      <c r="H8" s="141"/>
      <c r="I8" s="161" t="s">
        <v>16</v>
      </c>
      <c r="J8" s="153"/>
      <c r="K8" s="48" t="s">
        <v>98</v>
      </c>
      <c r="L8" s="51"/>
    </row>
    <row r="9" spans="1:15" s="13" customFormat="1" ht="9.75" customHeight="1" x14ac:dyDescent="0.25">
      <c r="B9" s="156" t="str">
        <f>F2</f>
        <v>Optimalizace traťového úseku Mstětice (mimo) – Praha-Vysočany (včetně)</v>
      </c>
      <c r="C9" s="157"/>
      <c r="D9" s="157"/>
      <c r="E9" s="157"/>
      <c r="F9" s="157"/>
      <c r="G9" s="157"/>
      <c r="H9" s="157"/>
      <c r="I9" s="157"/>
      <c r="J9" s="157"/>
      <c r="K9" s="20" t="str">
        <f>$I$5</f>
        <v>ISPROFIN:</v>
      </c>
      <c r="L9" s="52" t="str">
        <f>K5</f>
        <v>5003520028</v>
      </c>
    </row>
    <row r="10" spans="1:15" s="13" customFormat="1" ht="15" customHeight="1" x14ac:dyDescent="0.25">
      <c r="B10" s="154" t="s">
        <v>11</v>
      </c>
      <c r="C10" s="146" t="s">
        <v>0</v>
      </c>
      <c r="D10" s="146" t="s">
        <v>1</v>
      </c>
      <c r="E10" s="146" t="s">
        <v>12</v>
      </c>
      <c r="F10" s="146" t="s">
        <v>29</v>
      </c>
      <c r="G10" s="146" t="s">
        <v>2</v>
      </c>
      <c r="H10" s="146" t="s">
        <v>3</v>
      </c>
      <c r="I10" s="146" t="s">
        <v>13</v>
      </c>
      <c r="J10" s="146" t="s">
        <v>14</v>
      </c>
      <c r="K10" s="144" t="s">
        <v>93</v>
      </c>
      <c r="L10" s="145"/>
    </row>
    <row r="11" spans="1:15" s="13" customFormat="1" ht="15" customHeight="1" x14ac:dyDescent="0.25">
      <c r="B11" s="154"/>
      <c r="C11" s="146"/>
      <c r="D11" s="146"/>
      <c r="E11" s="146"/>
      <c r="F11" s="146"/>
      <c r="G11" s="146"/>
      <c r="H11" s="146"/>
      <c r="I11" s="146"/>
      <c r="J11" s="146"/>
      <c r="K11" s="144"/>
      <c r="L11" s="145"/>
    </row>
    <row r="12" spans="1:15" s="13" customFormat="1" ht="12.75" customHeight="1" thickBot="1" x14ac:dyDescent="0.3">
      <c r="B12" s="155"/>
      <c r="C12" s="147"/>
      <c r="D12" s="147"/>
      <c r="E12" s="147"/>
      <c r="F12" s="147"/>
      <c r="G12" s="147"/>
      <c r="H12" s="147"/>
      <c r="I12" s="147"/>
      <c r="J12" s="147"/>
      <c r="K12" s="66" t="s">
        <v>15</v>
      </c>
      <c r="L12" s="67" t="s">
        <v>4</v>
      </c>
    </row>
    <row r="13" spans="1:15" x14ac:dyDescent="0.2">
      <c r="A13" s="10" t="s">
        <v>102</v>
      </c>
      <c r="B13" s="97" t="s">
        <v>103</v>
      </c>
      <c r="C13" s="98">
        <v>15</v>
      </c>
      <c r="D13" s="98"/>
      <c r="E13" s="98"/>
      <c r="F13" s="98" t="s">
        <v>104</v>
      </c>
      <c r="G13" s="99"/>
      <c r="H13" s="100"/>
      <c r="I13" s="100"/>
      <c r="J13" s="100"/>
      <c r="K13" s="69"/>
      <c r="L13" s="70"/>
    </row>
    <row r="14" spans="1:15" ht="22.5" x14ac:dyDescent="0.2">
      <c r="A14" s="10" t="s">
        <v>105</v>
      </c>
      <c r="B14" s="101">
        <v>1</v>
      </c>
      <c r="C14" s="102">
        <v>15111</v>
      </c>
      <c r="D14" s="102"/>
      <c r="E14" s="102" t="s">
        <v>106</v>
      </c>
      <c r="F14" s="79" t="s">
        <v>107</v>
      </c>
      <c r="G14" s="103" t="s">
        <v>108</v>
      </c>
      <c r="H14" s="104">
        <v>1356.7940000000001</v>
      </c>
      <c r="I14" s="104"/>
      <c r="J14" s="104" t="str">
        <f>IF(ISNUMBER(I14),ROUND(H14*I14,3),"")</f>
        <v/>
      </c>
      <c r="K14" s="71"/>
      <c r="L14" s="72">
        <f>ROUND(H14*K14,2)</f>
        <v>0</v>
      </c>
    </row>
    <row r="15" spans="1:15" x14ac:dyDescent="0.2">
      <c r="A15" s="10" t="s">
        <v>5</v>
      </c>
      <c r="B15" s="105"/>
      <c r="C15" s="106"/>
      <c r="D15" s="106"/>
      <c r="E15" s="106"/>
      <c r="F15" s="79"/>
      <c r="G15" s="107"/>
      <c r="H15" s="108"/>
      <c r="I15" s="108"/>
      <c r="J15" s="108"/>
      <c r="K15" s="73"/>
      <c r="L15" s="74"/>
    </row>
    <row r="16" spans="1:15" x14ac:dyDescent="0.2">
      <c r="A16" s="10" t="s">
        <v>7</v>
      </c>
      <c r="B16" s="105"/>
      <c r="C16" s="106"/>
      <c r="D16" s="106"/>
      <c r="E16" s="106"/>
      <c r="F16" s="79" t="s">
        <v>109</v>
      </c>
      <c r="G16" s="107"/>
      <c r="H16" s="108"/>
      <c r="I16" s="108"/>
      <c r="J16" s="108"/>
      <c r="K16" s="73"/>
      <c r="L16" s="74"/>
    </row>
    <row r="17" spans="1:12" x14ac:dyDescent="0.2">
      <c r="A17" s="10" t="s">
        <v>8</v>
      </c>
      <c r="B17" s="105"/>
      <c r="C17" s="106"/>
      <c r="D17" s="106"/>
      <c r="E17" s="106"/>
      <c r="F17" s="79" t="s">
        <v>110</v>
      </c>
      <c r="G17" s="107"/>
      <c r="H17" s="108"/>
      <c r="I17" s="108"/>
      <c r="J17" s="108"/>
      <c r="K17" s="73"/>
      <c r="L17" s="74"/>
    </row>
    <row r="18" spans="1:12" x14ac:dyDescent="0.2">
      <c r="B18" s="109"/>
      <c r="C18" s="110"/>
      <c r="D18" s="110"/>
      <c r="E18" s="110"/>
      <c r="F18" s="110"/>
      <c r="G18" s="111"/>
      <c r="H18" s="112"/>
      <c r="I18" s="112"/>
      <c r="J18" s="112"/>
      <c r="K18" s="75"/>
      <c r="L18" s="76"/>
    </row>
    <row r="19" spans="1:12" ht="22.5" x14ac:dyDescent="0.2">
      <c r="A19" s="10" t="s">
        <v>215</v>
      </c>
      <c r="B19" s="113"/>
      <c r="C19" s="114" t="s">
        <v>216</v>
      </c>
      <c r="D19" s="114"/>
      <c r="E19" s="114"/>
      <c r="F19" s="114" t="s">
        <v>104</v>
      </c>
      <c r="G19" s="115"/>
      <c r="H19" s="116"/>
      <c r="I19" s="116"/>
      <c r="J19" s="116">
        <f>SUBTOTAL(9,J14:J18)</f>
        <v>0</v>
      </c>
      <c r="K19" s="77"/>
      <c r="L19" s="78">
        <f>SUBTOTAL(9,L14:L18)</f>
        <v>0</v>
      </c>
    </row>
    <row r="20" spans="1:12" ht="12" thickBot="1" x14ac:dyDescent="0.25">
      <c r="B20" s="117"/>
      <c r="C20" s="117"/>
      <c r="D20" s="117"/>
      <c r="E20" s="117"/>
      <c r="F20" s="117"/>
      <c r="G20" s="118"/>
      <c r="H20" s="118"/>
      <c r="I20" s="118"/>
      <c r="J20" s="118"/>
      <c r="K20" s="68"/>
      <c r="L20" s="68"/>
    </row>
    <row r="21" spans="1:12" x14ac:dyDescent="0.2">
      <c r="A21" s="10" t="s">
        <v>102</v>
      </c>
      <c r="B21" s="97" t="s">
        <v>103</v>
      </c>
      <c r="C21" s="98">
        <v>10</v>
      </c>
      <c r="D21" s="98"/>
      <c r="E21" s="98"/>
      <c r="F21" s="98" t="s">
        <v>9</v>
      </c>
      <c r="G21" s="99"/>
      <c r="H21" s="100"/>
      <c r="I21" s="100"/>
      <c r="J21" s="100"/>
      <c r="K21" s="69"/>
      <c r="L21" s="70"/>
    </row>
    <row r="22" spans="1:12" x14ac:dyDescent="0.2">
      <c r="A22" s="10" t="s">
        <v>105</v>
      </c>
      <c r="B22" s="101">
        <v>2</v>
      </c>
      <c r="C22" s="102">
        <v>131731</v>
      </c>
      <c r="D22" s="102"/>
      <c r="E22" s="102" t="s">
        <v>106</v>
      </c>
      <c r="F22" s="79" t="s">
        <v>111</v>
      </c>
      <c r="G22" s="103" t="s">
        <v>112</v>
      </c>
      <c r="H22" s="104">
        <v>199.76499999999999</v>
      </c>
      <c r="I22" s="104"/>
      <c r="J22" s="104" t="str">
        <f>IF(ISNUMBER(I22),ROUND(H22*I22,3),"")</f>
        <v/>
      </c>
      <c r="K22" s="71"/>
      <c r="L22" s="72">
        <f>ROUND(H22*K22,2)</f>
        <v>0</v>
      </c>
    </row>
    <row r="23" spans="1:12" x14ac:dyDescent="0.2">
      <c r="A23" s="10" t="s">
        <v>5</v>
      </c>
      <c r="B23" s="105"/>
      <c r="C23" s="106"/>
      <c r="D23" s="106"/>
      <c r="E23" s="106"/>
      <c r="F23" s="79"/>
      <c r="G23" s="107"/>
      <c r="H23" s="108"/>
      <c r="I23" s="108"/>
      <c r="J23" s="108"/>
      <c r="K23" s="73"/>
      <c r="L23" s="74"/>
    </row>
    <row r="24" spans="1:12" x14ac:dyDescent="0.2">
      <c r="A24" s="10" t="s">
        <v>7</v>
      </c>
      <c r="B24" s="105"/>
      <c r="C24" s="106"/>
      <c r="D24" s="106"/>
      <c r="E24" s="106"/>
      <c r="F24" s="79" t="s">
        <v>113</v>
      </c>
      <c r="G24" s="107"/>
      <c r="H24" s="108"/>
      <c r="I24" s="108"/>
      <c r="J24" s="108"/>
      <c r="K24" s="73"/>
      <c r="L24" s="74"/>
    </row>
    <row r="25" spans="1:12" x14ac:dyDescent="0.2">
      <c r="A25" s="10" t="s">
        <v>8</v>
      </c>
      <c r="B25" s="105"/>
      <c r="C25" s="106"/>
      <c r="D25" s="106"/>
      <c r="E25" s="106"/>
      <c r="F25" s="79" t="s">
        <v>110</v>
      </c>
      <c r="G25" s="107"/>
      <c r="H25" s="108"/>
      <c r="I25" s="108"/>
      <c r="J25" s="108"/>
      <c r="K25" s="73"/>
      <c r="L25" s="74"/>
    </row>
    <row r="26" spans="1:12" x14ac:dyDescent="0.2">
      <c r="A26" s="10" t="s">
        <v>105</v>
      </c>
      <c r="B26" s="101">
        <v>3</v>
      </c>
      <c r="C26" s="102">
        <v>131736</v>
      </c>
      <c r="D26" s="102"/>
      <c r="E26" s="102" t="s">
        <v>106</v>
      </c>
      <c r="F26" s="79" t="s">
        <v>114</v>
      </c>
      <c r="G26" s="103" t="s">
        <v>112</v>
      </c>
      <c r="H26" s="104">
        <v>714.10199999999998</v>
      </c>
      <c r="I26" s="104"/>
      <c r="J26" s="104" t="str">
        <f>IF(ISNUMBER(I26),ROUND(H26*I26,3),"")</f>
        <v/>
      </c>
      <c r="K26" s="71"/>
      <c r="L26" s="72">
        <f>ROUND(H26*K26,2)</f>
        <v>0</v>
      </c>
    </row>
    <row r="27" spans="1:12" x14ac:dyDescent="0.2">
      <c r="A27" s="10" t="s">
        <v>5</v>
      </c>
      <c r="B27" s="105"/>
      <c r="C27" s="106"/>
      <c r="D27" s="106"/>
      <c r="E27" s="106"/>
      <c r="F27" s="79"/>
      <c r="G27" s="107"/>
      <c r="H27" s="108"/>
      <c r="I27" s="108"/>
      <c r="J27" s="108"/>
      <c r="K27" s="73"/>
      <c r="L27" s="74"/>
    </row>
    <row r="28" spans="1:12" ht="45" x14ac:dyDescent="0.2">
      <c r="A28" s="10" t="s">
        <v>7</v>
      </c>
      <c r="B28" s="105"/>
      <c r="C28" s="106"/>
      <c r="D28" s="106"/>
      <c r="E28" s="106"/>
      <c r="F28" s="79" t="s">
        <v>115</v>
      </c>
      <c r="G28" s="107"/>
      <c r="H28" s="108"/>
      <c r="I28" s="108"/>
      <c r="J28" s="108"/>
      <c r="K28" s="73"/>
      <c r="L28" s="74"/>
    </row>
    <row r="29" spans="1:12" x14ac:dyDescent="0.2">
      <c r="A29" s="10" t="s">
        <v>8</v>
      </c>
      <c r="B29" s="105"/>
      <c r="C29" s="106"/>
      <c r="D29" s="106"/>
      <c r="E29" s="106"/>
      <c r="F29" s="79" t="s">
        <v>110</v>
      </c>
      <c r="G29" s="107"/>
      <c r="H29" s="108"/>
      <c r="I29" s="108"/>
      <c r="J29" s="108"/>
      <c r="K29" s="73"/>
      <c r="L29" s="74"/>
    </row>
    <row r="30" spans="1:12" x14ac:dyDescent="0.2">
      <c r="A30" s="10" t="s">
        <v>105</v>
      </c>
      <c r="B30" s="101">
        <v>4</v>
      </c>
      <c r="C30" s="102">
        <v>17120</v>
      </c>
      <c r="D30" s="102"/>
      <c r="E30" s="102" t="s">
        <v>106</v>
      </c>
      <c r="F30" s="79" t="s">
        <v>116</v>
      </c>
      <c r="G30" s="103" t="s">
        <v>112</v>
      </c>
      <c r="H30" s="104">
        <v>714.10199999999998</v>
      </c>
      <c r="I30" s="104"/>
      <c r="J30" s="104" t="str">
        <f>IF(ISNUMBER(I30),ROUND(H30*I30,3),"")</f>
        <v/>
      </c>
      <c r="K30" s="71"/>
      <c r="L30" s="72">
        <f>ROUND(H30*K30,2)</f>
        <v>0</v>
      </c>
    </row>
    <row r="31" spans="1:12" x14ac:dyDescent="0.2">
      <c r="A31" s="10" t="s">
        <v>5</v>
      </c>
      <c r="B31" s="105"/>
      <c r="C31" s="106"/>
      <c r="D31" s="106"/>
      <c r="E31" s="106"/>
      <c r="F31" s="79"/>
      <c r="G31" s="107"/>
      <c r="H31" s="108"/>
      <c r="I31" s="108"/>
      <c r="J31" s="108"/>
      <c r="K31" s="73"/>
      <c r="L31" s="74"/>
    </row>
    <row r="32" spans="1:12" x14ac:dyDescent="0.2">
      <c r="A32" s="10" t="s">
        <v>7</v>
      </c>
      <c r="B32" s="105"/>
      <c r="C32" s="106"/>
      <c r="D32" s="106"/>
      <c r="E32" s="106"/>
      <c r="F32" s="79" t="s">
        <v>117</v>
      </c>
      <c r="G32" s="107"/>
      <c r="H32" s="108"/>
      <c r="I32" s="108"/>
      <c r="J32" s="108"/>
      <c r="K32" s="73"/>
      <c r="L32" s="74"/>
    </row>
    <row r="33" spans="1:12" x14ac:dyDescent="0.2">
      <c r="A33" s="10" t="s">
        <v>8</v>
      </c>
      <c r="B33" s="105"/>
      <c r="C33" s="106"/>
      <c r="D33" s="106"/>
      <c r="E33" s="106"/>
      <c r="F33" s="79" t="s">
        <v>110</v>
      </c>
      <c r="G33" s="107"/>
      <c r="H33" s="108"/>
      <c r="I33" s="108"/>
      <c r="J33" s="108"/>
      <c r="K33" s="73"/>
      <c r="L33" s="74"/>
    </row>
    <row r="34" spans="1:12" x14ac:dyDescent="0.2">
      <c r="A34" s="10" t="s">
        <v>105</v>
      </c>
      <c r="B34" s="101">
        <v>5</v>
      </c>
      <c r="C34" s="102">
        <v>17411</v>
      </c>
      <c r="D34" s="102"/>
      <c r="E34" s="102" t="s">
        <v>106</v>
      </c>
      <c r="F34" s="79" t="s">
        <v>118</v>
      </c>
      <c r="G34" s="103" t="s">
        <v>112</v>
      </c>
      <c r="H34" s="104">
        <v>199.76499999999999</v>
      </c>
      <c r="I34" s="104"/>
      <c r="J34" s="104" t="str">
        <f>IF(ISNUMBER(I34),ROUND(H34*I34,3),"")</f>
        <v/>
      </c>
      <c r="K34" s="71"/>
      <c r="L34" s="72">
        <f>ROUND(H34*K34,2)</f>
        <v>0</v>
      </c>
    </row>
    <row r="35" spans="1:12" x14ac:dyDescent="0.2">
      <c r="A35" s="10" t="s">
        <v>5</v>
      </c>
      <c r="B35" s="105"/>
      <c r="C35" s="106"/>
      <c r="D35" s="106"/>
      <c r="E35" s="106"/>
      <c r="F35" s="79"/>
      <c r="G35" s="107"/>
      <c r="H35" s="108"/>
      <c r="I35" s="108"/>
      <c r="J35" s="108"/>
      <c r="K35" s="73"/>
      <c r="L35" s="74"/>
    </row>
    <row r="36" spans="1:12" x14ac:dyDescent="0.2">
      <c r="A36" s="10" t="s">
        <v>7</v>
      </c>
      <c r="B36" s="105"/>
      <c r="C36" s="106"/>
      <c r="D36" s="106"/>
      <c r="E36" s="106"/>
      <c r="F36" s="79" t="s">
        <v>119</v>
      </c>
      <c r="G36" s="107"/>
      <c r="H36" s="108"/>
      <c r="I36" s="108"/>
      <c r="J36" s="108"/>
      <c r="K36" s="73"/>
      <c r="L36" s="74"/>
    </row>
    <row r="37" spans="1:12" x14ac:dyDescent="0.2">
      <c r="A37" s="10" t="s">
        <v>8</v>
      </c>
      <c r="B37" s="105"/>
      <c r="C37" s="106"/>
      <c r="D37" s="106"/>
      <c r="E37" s="106"/>
      <c r="F37" s="79" t="s">
        <v>110</v>
      </c>
      <c r="G37" s="107"/>
      <c r="H37" s="108"/>
      <c r="I37" s="108"/>
      <c r="J37" s="108"/>
      <c r="K37" s="73"/>
      <c r="L37" s="74"/>
    </row>
    <row r="38" spans="1:12" x14ac:dyDescent="0.2">
      <c r="B38" s="109"/>
      <c r="C38" s="110"/>
      <c r="D38" s="110"/>
      <c r="E38" s="110"/>
      <c r="F38" s="110"/>
      <c r="G38" s="111"/>
      <c r="H38" s="112"/>
      <c r="I38" s="112"/>
      <c r="J38" s="112"/>
      <c r="K38" s="75"/>
      <c r="L38" s="76"/>
    </row>
    <row r="39" spans="1:12" ht="22.5" x14ac:dyDescent="0.2">
      <c r="A39" s="10" t="s">
        <v>215</v>
      </c>
      <c r="B39" s="113"/>
      <c r="C39" s="114" t="s">
        <v>217</v>
      </c>
      <c r="D39" s="114"/>
      <c r="E39" s="114"/>
      <c r="F39" s="114" t="s">
        <v>9</v>
      </c>
      <c r="G39" s="115"/>
      <c r="H39" s="116"/>
      <c r="I39" s="116"/>
      <c r="J39" s="116">
        <f>SUBTOTAL(9,J22:J38)</f>
        <v>0</v>
      </c>
      <c r="K39" s="77"/>
      <c r="L39" s="78">
        <f>SUBTOTAL(9,L22:L38)</f>
        <v>0</v>
      </c>
    </row>
    <row r="40" spans="1:12" ht="12" thickBot="1" x14ac:dyDescent="0.25">
      <c r="B40" s="117"/>
      <c r="C40" s="117"/>
      <c r="D40" s="117"/>
      <c r="E40" s="117"/>
      <c r="F40" s="117"/>
      <c r="G40" s="118"/>
      <c r="H40" s="118"/>
      <c r="I40" s="118"/>
      <c r="J40" s="118"/>
      <c r="K40" s="68"/>
      <c r="L40" s="68"/>
    </row>
    <row r="41" spans="1:12" x14ac:dyDescent="0.2">
      <c r="A41" s="10" t="s">
        <v>102</v>
      </c>
      <c r="B41" s="97" t="s">
        <v>103</v>
      </c>
      <c r="C41" s="98">
        <v>20</v>
      </c>
      <c r="D41" s="98"/>
      <c r="E41" s="98"/>
      <c r="F41" s="98" t="s">
        <v>120</v>
      </c>
      <c r="G41" s="99"/>
      <c r="H41" s="100"/>
      <c r="I41" s="100"/>
      <c r="J41" s="100"/>
      <c r="K41" s="69"/>
      <c r="L41" s="70"/>
    </row>
    <row r="42" spans="1:12" x14ac:dyDescent="0.2">
      <c r="A42" s="10" t="s">
        <v>105</v>
      </c>
      <c r="B42" s="101">
        <v>6</v>
      </c>
      <c r="C42" s="102">
        <v>21452</v>
      </c>
      <c r="D42" s="102"/>
      <c r="E42" s="102" t="s">
        <v>106</v>
      </c>
      <c r="F42" s="79" t="s">
        <v>121</v>
      </c>
      <c r="G42" s="103" t="s">
        <v>112</v>
      </c>
      <c r="H42" s="104">
        <v>6.3070000000000004</v>
      </c>
      <c r="I42" s="104"/>
      <c r="J42" s="104" t="str">
        <f>IF(ISNUMBER(I42),ROUND(H42*I42,3),"")</f>
        <v/>
      </c>
      <c r="K42" s="71"/>
      <c r="L42" s="72">
        <f>ROUND(H42*K42,2)</f>
        <v>0</v>
      </c>
    </row>
    <row r="43" spans="1:12" x14ac:dyDescent="0.2">
      <c r="A43" s="10" t="s">
        <v>5</v>
      </c>
      <c r="B43" s="105"/>
      <c r="C43" s="106"/>
      <c r="D43" s="106"/>
      <c r="E43" s="106"/>
      <c r="F43" s="79"/>
      <c r="G43" s="107"/>
      <c r="H43" s="108"/>
      <c r="I43" s="108"/>
      <c r="J43" s="108"/>
      <c r="K43" s="73"/>
      <c r="L43" s="74"/>
    </row>
    <row r="44" spans="1:12" x14ac:dyDescent="0.2">
      <c r="A44" s="10" t="s">
        <v>7</v>
      </c>
      <c r="B44" s="105"/>
      <c r="C44" s="106"/>
      <c r="D44" s="106"/>
      <c r="E44" s="106"/>
      <c r="F44" s="79" t="s">
        <v>122</v>
      </c>
      <c r="G44" s="107"/>
      <c r="H44" s="108"/>
      <c r="I44" s="108"/>
      <c r="J44" s="108"/>
      <c r="K44" s="73"/>
      <c r="L44" s="74"/>
    </row>
    <row r="45" spans="1:12" x14ac:dyDescent="0.2">
      <c r="A45" s="10" t="s">
        <v>8</v>
      </c>
      <c r="B45" s="105"/>
      <c r="C45" s="106"/>
      <c r="D45" s="106"/>
      <c r="E45" s="106"/>
      <c r="F45" s="79" t="s">
        <v>110</v>
      </c>
      <c r="G45" s="107"/>
      <c r="H45" s="108"/>
      <c r="I45" s="108"/>
      <c r="J45" s="108"/>
      <c r="K45" s="73"/>
      <c r="L45" s="74"/>
    </row>
    <row r="46" spans="1:12" x14ac:dyDescent="0.2">
      <c r="A46" s="10" t="s">
        <v>105</v>
      </c>
      <c r="B46" s="101">
        <v>7</v>
      </c>
      <c r="C46" s="102">
        <v>22694</v>
      </c>
      <c r="D46" s="102"/>
      <c r="E46" s="102" t="s">
        <v>106</v>
      </c>
      <c r="F46" s="79" t="s">
        <v>123</v>
      </c>
      <c r="G46" s="103" t="s">
        <v>108</v>
      </c>
      <c r="H46" s="104">
        <v>7.53</v>
      </c>
      <c r="I46" s="104"/>
      <c r="J46" s="104" t="str">
        <f>IF(ISNUMBER(I46),ROUND(H46*I46,3),"")</f>
        <v/>
      </c>
      <c r="K46" s="71"/>
      <c r="L46" s="72">
        <f>ROUND(H46*K46,2)</f>
        <v>0</v>
      </c>
    </row>
    <row r="47" spans="1:12" x14ac:dyDescent="0.2">
      <c r="A47" s="10" t="s">
        <v>5</v>
      </c>
      <c r="B47" s="105"/>
      <c r="C47" s="106"/>
      <c r="D47" s="106"/>
      <c r="E47" s="106"/>
      <c r="F47" s="79"/>
      <c r="G47" s="107"/>
      <c r="H47" s="108"/>
      <c r="I47" s="108"/>
      <c r="J47" s="108"/>
      <c r="K47" s="73"/>
      <c r="L47" s="74"/>
    </row>
    <row r="48" spans="1:12" ht="67.5" x14ac:dyDescent="0.2">
      <c r="A48" s="10" t="s">
        <v>7</v>
      </c>
      <c r="B48" s="105"/>
      <c r="C48" s="106"/>
      <c r="D48" s="106"/>
      <c r="E48" s="106"/>
      <c r="F48" s="79" t="s">
        <v>124</v>
      </c>
      <c r="G48" s="107"/>
      <c r="H48" s="108"/>
      <c r="I48" s="108"/>
      <c r="J48" s="108"/>
      <c r="K48" s="73"/>
      <c r="L48" s="74"/>
    </row>
    <row r="49" spans="1:12" x14ac:dyDescent="0.2">
      <c r="A49" s="10" t="s">
        <v>8</v>
      </c>
      <c r="B49" s="105"/>
      <c r="C49" s="106"/>
      <c r="D49" s="106"/>
      <c r="E49" s="106"/>
      <c r="F49" s="79" t="s">
        <v>110</v>
      </c>
      <c r="G49" s="107"/>
      <c r="H49" s="108"/>
      <c r="I49" s="108"/>
      <c r="J49" s="108"/>
      <c r="K49" s="73"/>
      <c r="L49" s="74"/>
    </row>
    <row r="50" spans="1:12" x14ac:dyDescent="0.2">
      <c r="A50" s="10" t="s">
        <v>105</v>
      </c>
      <c r="B50" s="101">
        <v>8</v>
      </c>
      <c r="C50" s="102">
        <v>22695</v>
      </c>
      <c r="D50" s="102"/>
      <c r="E50" s="102" t="s">
        <v>106</v>
      </c>
      <c r="F50" s="79" t="s">
        <v>125</v>
      </c>
      <c r="G50" s="103" t="s">
        <v>112</v>
      </c>
      <c r="H50" s="104">
        <v>5.415</v>
      </c>
      <c r="I50" s="104"/>
      <c r="J50" s="104" t="str">
        <f>IF(ISNUMBER(I50),ROUND(H50*I50,3),"")</f>
        <v/>
      </c>
      <c r="K50" s="71"/>
      <c r="L50" s="72">
        <f>ROUND(H50*K50,2)</f>
        <v>0</v>
      </c>
    </row>
    <row r="51" spans="1:12" x14ac:dyDescent="0.2">
      <c r="A51" s="10" t="s">
        <v>5</v>
      </c>
      <c r="B51" s="105"/>
      <c r="C51" s="106"/>
      <c r="D51" s="106"/>
      <c r="E51" s="106"/>
      <c r="F51" s="79"/>
      <c r="G51" s="107"/>
      <c r="H51" s="108"/>
      <c r="I51" s="108"/>
      <c r="J51" s="108"/>
      <c r="K51" s="73"/>
      <c r="L51" s="74"/>
    </row>
    <row r="52" spans="1:12" ht="22.5" x14ac:dyDescent="0.2">
      <c r="A52" s="10" t="s">
        <v>7</v>
      </c>
      <c r="B52" s="105"/>
      <c r="C52" s="106"/>
      <c r="D52" s="106"/>
      <c r="E52" s="106"/>
      <c r="F52" s="79" t="s">
        <v>126</v>
      </c>
      <c r="G52" s="107"/>
      <c r="H52" s="108"/>
      <c r="I52" s="108"/>
      <c r="J52" s="108"/>
      <c r="K52" s="73"/>
      <c r="L52" s="74"/>
    </row>
    <row r="53" spans="1:12" x14ac:dyDescent="0.2">
      <c r="A53" s="10" t="s">
        <v>8</v>
      </c>
      <c r="B53" s="105"/>
      <c r="C53" s="106"/>
      <c r="D53" s="106"/>
      <c r="E53" s="106"/>
      <c r="F53" s="79" t="s">
        <v>110</v>
      </c>
      <c r="G53" s="107"/>
      <c r="H53" s="108"/>
      <c r="I53" s="108"/>
      <c r="J53" s="108"/>
      <c r="K53" s="73"/>
      <c r="L53" s="74"/>
    </row>
    <row r="54" spans="1:12" x14ac:dyDescent="0.2">
      <c r="A54" s="10" t="s">
        <v>105</v>
      </c>
      <c r="B54" s="101">
        <v>9</v>
      </c>
      <c r="C54" s="102">
        <v>26123</v>
      </c>
      <c r="D54" s="102"/>
      <c r="E54" s="102" t="s">
        <v>106</v>
      </c>
      <c r="F54" s="79" t="s">
        <v>127</v>
      </c>
      <c r="G54" s="103" t="s">
        <v>128</v>
      </c>
      <c r="H54" s="104">
        <v>132</v>
      </c>
      <c r="I54" s="104"/>
      <c r="J54" s="104" t="str">
        <f>IF(ISNUMBER(I54),ROUND(H54*I54,3),"")</f>
        <v/>
      </c>
      <c r="K54" s="71"/>
      <c r="L54" s="72">
        <f>ROUND(H54*K54,2)</f>
        <v>0</v>
      </c>
    </row>
    <row r="55" spans="1:12" x14ac:dyDescent="0.2">
      <c r="A55" s="10" t="s">
        <v>5</v>
      </c>
      <c r="B55" s="105"/>
      <c r="C55" s="106"/>
      <c r="D55" s="106"/>
      <c r="E55" s="106"/>
      <c r="F55" s="79"/>
      <c r="G55" s="107"/>
      <c r="H55" s="108"/>
      <c r="I55" s="108"/>
      <c r="J55" s="108"/>
      <c r="K55" s="73"/>
      <c r="L55" s="74"/>
    </row>
    <row r="56" spans="1:12" ht="33.75" x14ac:dyDescent="0.2">
      <c r="A56" s="10" t="s">
        <v>7</v>
      </c>
      <c r="B56" s="105"/>
      <c r="C56" s="106"/>
      <c r="D56" s="106"/>
      <c r="E56" s="106"/>
      <c r="F56" s="79" t="s">
        <v>129</v>
      </c>
      <c r="G56" s="107"/>
      <c r="H56" s="108"/>
      <c r="I56" s="108"/>
      <c r="J56" s="108"/>
      <c r="K56" s="73"/>
      <c r="L56" s="74"/>
    </row>
    <row r="57" spans="1:12" x14ac:dyDescent="0.2">
      <c r="A57" s="10" t="s">
        <v>8</v>
      </c>
      <c r="B57" s="105"/>
      <c r="C57" s="106"/>
      <c r="D57" s="106"/>
      <c r="E57" s="106"/>
      <c r="F57" s="79" t="s">
        <v>110</v>
      </c>
      <c r="G57" s="107"/>
      <c r="H57" s="108"/>
      <c r="I57" s="108"/>
      <c r="J57" s="108"/>
      <c r="K57" s="73"/>
      <c r="L57" s="74"/>
    </row>
    <row r="58" spans="1:12" x14ac:dyDescent="0.2">
      <c r="A58" s="10" t="s">
        <v>105</v>
      </c>
      <c r="B58" s="101">
        <v>10</v>
      </c>
      <c r="C58" s="102">
        <v>264115</v>
      </c>
      <c r="D58" s="102"/>
      <c r="E58" s="102" t="s">
        <v>106</v>
      </c>
      <c r="F58" s="79" t="s">
        <v>130</v>
      </c>
      <c r="G58" s="103" t="s">
        <v>128</v>
      </c>
      <c r="H58" s="104">
        <v>100.6</v>
      </c>
      <c r="I58" s="104"/>
      <c r="J58" s="104" t="str">
        <f>IF(ISNUMBER(I58),ROUND(H58*I58,3),"")</f>
        <v/>
      </c>
      <c r="K58" s="71"/>
      <c r="L58" s="72">
        <f>ROUND(H58*K58,2)</f>
        <v>0</v>
      </c>
    </row>
    <row r="59" spans="1:12" x14ac:dyDescent="0.2">
      <c r="A59" s="10" t="s">
        <v>5</v>
      </c>
      <c r="B59" s="105"/>
      <c r="C59" s="106"/>
      <c r="D59" s="106"/>
      <c r="E59" s="106"/>
      <c r="F59" s="79"/>
      <c r="G59" s="107"/>
      <c r="H59" s="108"/>
      <c r="I59" s="108"/>
      <c r="J59" s="108"/>
      <c r="K59" s="73"/>
      <c r="L59" s="74"/>
    </row>
    <row r="60" spans="1:12" x14ac:dyDescent="0.2">
      <c r="A60" s="10" t="s">
        <v>7</v>
      </c>
      <c r="B60" s="105"/>
      <c r="C60" s="106"/>
      <c r="D60" s="106"/>
      <c r="E60" s="106"/>
      <c r="F60" s="79" t="s">
        <v>131</v>
      </c>
      <c r="G60" s="107"/>
      <c r="H60" s="108"/>
      <c r="I60" s="108"/>
      <c r="J60" s="108"/>
      <c r="K60" s="73"/>
      <c r="L60" s="74"/>
    </row>
    <row r="61" spans="1:12" x14ac:dyDescent="0.2">
      <c r="A61" s="10" t="s">
        <v>8</v>
      </c>
      <c r="B61" s="105"/>
      <c r="C61" s="106"/>
      <c r="D61" s="106"/>
      <c r="E61" s="106"/>
      <c r="F61" s="79" t="s">
        <v>110</v>
      </c>
      <c r="G61" s="107"/>
      <c r="H61" s="108"/>
      <c r="I61" s="108"/>
      <c r="J61" s="108"/>
      <c r="K61" s="73"/>
      <c r="L61" s="74"/>
    </row>
    <row r="62" spans="1:12" x14ac:dyDescent="0.2">
      <c r="A62" s="10" t="s">
        <v>105</v>
      </c>
      <c r="B62" s="101">
        <v>11</v>
      </c>
      <c r="C62" s="102">
        <v>272324</v>
      </c>
      <c r="D62" s="102"/>
      <c r="E62" s="102" t="s">
        <v>106</v>
      </c>
      <c r="F62" s="79" t="s">
        <v>132</v>
      </c>
      <c r="G62" s="103" t="s">
        <v>112</v>
      </c>
      <c r="H62" s="104">
        <v>13.821</v>
      </c>
      <c r="I62" s="104"/>
      <c r="J62" s="104" t="str">
        <f>IF(ISNUMBER(I62),ROUND(H62*I62,3),"")</f>
        <v/>
      </c>
      <c r="K62" s="71"/>
      <c r="L62" s="72">
        <f>ROUND(H62*K62,2)</f>
        <v>0</v>
      </c>
    </row>
    <row r="63" spans="1:12" x14ac:dyDescent="0.2">
      <c r="A63" s="10" t="s">
        <v>5</v>
      </c>
      <c r="B63" s="105"/>
      <c r="C63" s="106"/>
      <c r="D63" s="106"/>
      <c r="E63" s="106"/>
      <c r="F63" s="79"/>
      <c r="G63" s="107"/>
      <c r="H63" s="108"/>
      <c r="I63" s="108"/>
      <c r="J63" s="108"/>
      <c r="K63" s="73"/>
      <c r="L63" s="74"/>
    </row>
    <row r="64" spans="1:12" ht="22.5" x14ac:dyDescent="0.2">
      <c r="A64" s="10" t="s">
        <v>7</v>
      </c>
      <c r="B64" s="105"/>
      <c r="C64" s="106"/>
      <c r="D64" s="106"/>
      <c r="E64" s="106"/>
      <c r="F64" s="79" t="s">
        <v>133</v>
      </c>
      <c r="G64" s="107"/>
      <c r="H64" s="108"/>
      <c r="I64" s="108"/>
      <c r="J64" s="108"/>
      <c r="K64" s="73"/>
      <c r="L64" s="74"/>
    </row>
    <row r="65" spans="1:12" x14ac:dyDescent="0.2">
      <c r="A65" s="10" t="s">
        <v>8</v>
      </c>
      <c r="B65" s="105"/>
      <c r="C65" s="106"/>
      <c r="D65" s="106"/>
      <c r="E65" s="106"/>
      <c r="F65" s="79" t="s">
        <v>110</v>
      </c>
      <c r="G65" s="107"/>
      <c r="H65" s="108"/>
      <c r="I65" s="108"/>
      <c r="J65" s="108"/>
      <c r="K65" s="73"/>
      <c r="L65" s="74"/>
    </row>
    <row r="66" spans="1:12" x14ac:dyDescent="0.2">
      <c r="A66" s="10" t="s">
        <v>105</v>
      </c>
      <c r="B66" s="101">
        <v>12</v>
      </c>
      <c r="C66" s="102">
        <v>272365</v>
      </c>
      <c r="D66" s="102"/>
      <c r="E66" s="102" t="s">
        <v>106</v>
      </c>
      <c r="F66" s="79" t="s">
        <v>134</v>
      </c>
      <c r="G66" s="103" t="s">
        <v>108</v>
      </c>
      <c r="H66" s="104">
        <v>2.7E-2</v>
      </c>
      <c r="I66" s="104"/>
      <c r="J66" s="104" t="str">
        <f>IF(ISNUMBER(I66),ROUND(H66*I66,3),"")</f>
        <v/>
      </c>
      <c r="K66" s="71"/>
      <c r="L66" s="72">
        <f>ROUND(H66*K66,2)</f>
        <v>0</v>
      </c>
    </row>
    <row r="67" spans="1:12" x14ac:dyDescent="0.2">
      <c r="A67" s="10" t="s">
        <v>5</v>
      </c>
      <c r="B67" s="105"/>
      <c r="C67" s="106"/>
      <c r="D67" s="106"/>
      <c r="E67" s="106"/>
      <c r="F67" s="79"/>
      <c r="G67" s="107"/>
      <c r="H67" s="108"/>
      <c r="I67" s="108"/>
      <c r="J67" s="108"/>
      <c r="K67" s="73"/>
      <c r="L67" s="74"/>
    </row>
    <row r="68" spans="1:12" x14ac:dyDescent="0.2">
      <c r="A68" s="10" t="s">
        <v>7</v>
      </c>
      <c r="B68" s="105"/>
      <c r="C68" s="106"/>
      <c r="D68" s="106"/>
      <c r="E68" s="106"/>
      <c r="F68" s="79" t="s">
        <v>135</v>
      </c>
      <c r="G68" s="107"/>
      <c r="H68" s="108"/>
      <c r="I68" s="108"/>
      <c r="J68" s="108"/>
      <c r="K68" s="73"/>
      <c r="L68" s="74"/>
    </row>
    <row r="69" spans="1:12" x14ac:dyDescent="0.2">
      <c r="A69" s="10" t="s">
        <v>8</v>
      </c>
      <c r="B69" s="105"/>
      <c r="C69" s="106"/>
      <c r="D69" s="106"/>
      <c r="E69" s="106"/>
      <c r="F69" s="79" t="s">
        <v>110</v>
      </c>
      <c r="G69" s="107"/>
      <c r="H69" s="108"/>
      <c r="I69" s="108"/>
      <c r="J69" s="108"/>
      <c r="K69" s="73"/>
      <c r="L69" s="74"/>
    </row>
    <row r="70" spans="1:12" x14ac:dyDescent="0.2">
      <c r="A70" s="10" t="s">
        <v>105</v>
      </c>
      <c r="B70" s="101">
        <v>13</v>
      </c>
      <c r="C70" s="102">
        <v>272366</v>
      </c>
      <c r="D70" s="102"/>
      <c r="E70" s="102" t="s">
        <v>106</v>
      </c>
      <c r="F70" s="79" t="s">
        <v>136</v>
      </c>
      <c r="G70" s="103" t="s">
        <v>108</v>
      </c>
      <c r="H70" s="104">
        <v>1.849</v>
      </c>
      <c r="I70" s="104"/>
      <c r="J70" s="104" t="str">
        <f>IF(ISNUMBER(I70),ROUND(H70*I70,3),"")</f>
        <v/>
      </c>
      <c r="K70" s="71"/>
      <c r="L70" s="72">
        <f>ROUND(H70*K70,2)</f>
        <v>0</v>
      </c>
    </row>
    <row r="71" spans="1:12" x14ac:dyDescent="0.2">
      <c r="A71" s="10" t="s">
        <v>5</v>
      </c>
      <c r="B71" s="105"/>
      <c r="C71" s="106"/>
      <c r="D71" s="106"/>
      <c r="E71" s="106"/>
      <c r="F71" s="79"/>
      <c r="G71" s="107"/>
      <c r="H71" s="108"/>
      <c r="I71" s="108"/>
      <c r="J71" s="108"/>
      <c r="K71" s="73"/>
      <c r="L71" s="74"/>
    </row>
    <row r="72" spans="1:12" x14ac:dyDescent="0.2">
      <c r="A72" s="10" t="s">
        <v>7</v>
      </c>
      <c r="B72" s="105"/>
      <c r="C72" s="106"/>
      <c r="D72" s="106"/>
      <c r="E72" s="106"/>
      <c r="F72" s="79" t="s">
        <v>137</v>
      </c>
      <c r="G72" s="107"/>
      <c r="H72" s="108"/>
      <c r="I72" s="108"/>
      <c r="J72" s="108"/>
      <c r="K72" s="73"/>
      <c r="L72" s="74"/>
    </row>
    <row r="73" spans="1:12" x14ac:dyDescent="0.2">
      <c r="A73" s="10" t="s">
        <v>8</v>
      </c>
      <c r="B73" s="105"/>
      <c r="C73" s="106"/>
      <c r="D73" s="106"/>
      <c r="E73" s="106"/>
      <c r="F73" s="79" t="s">
        <v>110</v>
      </c>
      <c r="G73" s="107"/>
      <c r="H73" s="108"/>
      <c r="I73" s="108"/>
      <c r="J73" s="108"/>
      <c r="K73" s="73"/>
      <c r="L73" s="74"/>
    </row>
    <row r="74" spans="1:12" x14ac:dyDescent="0.2">
      <c r="A74" s="10" t="s">
        <v>105</v>
      </c>
      <c r="B74" s="101">
        <v>14</v>
      </c>
      <c r="C74" s="102">
        <v>285362</v>
      </c>
      <c r="D74" s="102"/>
      <c r="E74" s="102" t="s">
        <v>106</v>
      </c>
      <c r="F74" s="79" t="s">
        <v>138</v>
      </c>
      <c r="G74" s="103" t="s">
        <v>139</v>
      </c>
      <c r="H74" s="104">
        <v>3</v>
      </c>
      <c r="I74" s="104"/>
      <c r="J74" s="104" t="str">
        <f>IF(ISNUMBER(I74),ROUND(H74*I74,3),"")</f>
        <v/>
      </c>
      <c r="K74" s="71"/>
      <c r="L74" s="72">
        <f>ROUND(H74*K74,2)</f>
        <v>0</v>
      </c>
    </row>
    <row r="75" spans="1:12" x14ac:dyDescent="0.2">
      <c r="A75" s="10" t="s">
        <v>5</v>
      </c>
      <c r="B75" s="105"/>
      <c r="C75" s="106"/>
      <c r="D75" s="106"/>
      <c r="E75" s="106"/>
      <c r="F75" s="79"/>
      <c r="G75" s="107"/>
      <c r="H75" s="108"/>
      <c r="I75" s="108"/>
      <c r="J75" s="108"/>
      <c r="K75" s="73"/>
      <c r="L75" s="74"/>
    </row>
    <row r="76" spans="1:12" x14ac:dyDescent="0.2">
      <c r="A76" s="10" t="s">
        <v>7</v>
      </c>
      <c r="B76" s="105"/>
      <c r="C76" s="106"/>
      <c r="D76" s="106"/>
      <c r="E76" s="106"/>
      <c r="F76" s="79" t="s">
        <v>140</v>
      </c>
      <c r="G76" s="107"/>
      <c r="H76" s="108"/>
      <c r="I76" s="108"/>
      <c r="J76" s="108"/>
      <c r="K76" s="73"/>
      <c r="L76" s="74"/>
    </row>
    <row r="77" spans="1:12" x14ac:dyDescent="0.2">
      <c r="A77" s="10" t="s">
        <v>8</v>
      </c>
      <c r="B77" s="105"/>
      <c r="C77" s="106"/>
      <c r="D77" s="106"/>
      <c r="E77" s="106"/>
      <c r="F77" s="79" t="s">
        <v>110</v>
      </c>
      <c r="G77" s="107"/>
      <c r="H77" s="108"/>
      <c r="I77" s="108"/>
      <c r="J77" s="108"/>
      <c r="K77" s="73"/>
      <c r="L77" s="74"/>
    </row>
    <row r="78" spans="1:12" x14ac:dyDescent="0.2">
      <c r="A78" s="10" t="s">
        <v>105</v>
      </c>
      <c r="B78" s="101">
        <v>15</v>
      </c>
      <c r="C78" s="102">
        <v>285378</v>
      </c>
      <c r="D78" s="102"/>
      <c r="E78" s="102" t="s">
        <v>106</v>
      </c>
      <c r="F78" s="79" t="s">
        <v>141</v>
      </c>
      <c r="G78" s="103" t="s">
        <v>139</v>
      </c>
      <c r="H78" s="104">
        <v>12</v>
      </c>
      <c r="I78" s="104"/>
      <c r="J78" s="104" t="str">
        <f>IF(ISNUMBER(I78),ROUND(H78*I78,3),"")</f>
        <v/>
      </c>
      <c r="K78" s="71"/>
      <c r="L78" s="72">
        <f>ROUND(H78*K78,2)</f>
        <v>0</v>
      </c>
    </row>
    <row r="79" spans="1:12" x14ac:dyDescent="0.2">
      <c r="A79" s="10" t="s">
        <v>5</v>
      </c>
      <c r="B79" s="105"/>
      <c r="C79" s="106"/>
      <c r="D79" s="106"/>
      <c r="E79" s="106"/>
      <c r="F79" s="79"/>
      <c r="G79" s="107"/>
      <c r="H79" s="108"/>
      <c r="I79" s="108"/>
      <c r="J79" s="108"/>
      <c r="K79" s="73"/>
      <c r="L79" s="74"/>
    </row>
    <row r="80" spans="1:12" ht="33.75" x14ac:dyDescent="0.2">
      <c r="A80" s="10" t="s">
        <v>7</v>
      </c>
      <c r="B80" s="105"/>
      <c r="C80" s="106"/>
      <c r="D80" s="106"/>
      <c r="E80" s="106"/>
      <c r="F80" s="79" t="s">
        <v>142</v>
      </c>
      <c r="G80" s="107"/>
      <c r="H80" s="108"/>
      <c r="I80" s="108"/>
      <c r="J80" s="108"/>
      <c r="K80" s="73"/>
      <c r="L80" s="74"/>
    </row>
    <row r="81" spans="1:12" x14ac:dyDescent="0.2">
      <c r="A81" s="10" t="s">
        <v>8</v>
      </c>
      <c r="B81" s="105"/>
      <c r="C81" s="106"/>
      <c r="D81" s="106"/>
      <c r="E81" s="106"/>
      <c r="F81" s="79" t="s">
        <v>110</v>
      </c>
      <c r="G81" s="107"/>
      <c r="H81" s="108"/>
      <c r="I81" s="108"/>
      <c r="J81" s="108"/>
      <c r="K81" s="73"/>
      <c r="L81" s="74"/>
    </row>
    <row r="82" spans="1:12" x14ac:dyDescent="0.2">
      <c r="A82" s="10" t="s">
        <v>105</v>
      </c>
      <c r="B82" s="101">
        <v>16</v>
      </c>
      <c r="C82" s="102">
        <v>285379</v>
      </c>
      <c r="D82" s="102"/>
      <c r="E82" s="102" t="s">
        <v>106</v>
      </c>
      <c r="F82" s="79" t="s">
        <v>143</v>
      </c>
      <c r="G82" s="103" t="s">
        <v>128</v>
      </c>
      <c r="H82" s="104">
        <v>12</v>
      </c>
      <c r="I82" s="104"/>
      <c r="J82" s="104" t="str">
        <f>IF(ISNUMBER(I82),ROUND(H82*I82,3),"")</f>
        <v/>
      </c>
      <c r="K82" s="71"/>
      <c r="L82" s="72">
        <f>ROUND(H82*K82,2)</f>
        <v>0</v>
      </c>
    </row>
    <row r="83" spans="1:12" x14ac:dyDescent="0.2">
      <c r="A83" s="10" t="s">
        <v>5</v>
      </c>
      <c r="B83" s="105"/>
      <c r="C83" s="106"/>
      <c r="D83" s="106"/>
      <c r="E83" s="106"/>
      <c r="F83" s="79"/>
      <c r="G83" s="107"/>
      <c r="H83" s="108"/>
      <c r="I83" s="108"/>
      <c r="J83" s="108"/>
      <c r="K83" s="73"/>
      <c r="L83" s="74"/>
    </row>
    <row r="84" spans="1:12" ht="33.75" x14ac:dyDescent="0.2">
      <c r="A84" s="10" t="s">
        <v>7</v>
      </c>
      <c r="B84" s="105"/>
      <c r="C84" s="106"/>
      <c r="D84" s="106"/>
      <c r="E84" s="106"/>
      <c r="F84" s="79" t="s">
        <v>144</v>
      </c>
      <c r="G84" s="107"/>
      <c r="H84" s="108"/>
      <c r="I84" s="108"/>
      <c r="J84" s="108"/>
      <c r="K84" s="73"/>
      <c r="L84" s="74"/>
    </row>
    <row r="85" spans="1:12" x14ac:dyDescent="0.2">
      <c r="A85" s="10" t="s">
        <v>8</v>
      </c>
      <c r="B85" s="105"/>
      <c r="C85" s="106"/>
      <c r="D85" s="106"/>
      <c r="E85" s="106"/>
      <c r="F85" s="79" t="s">
        <v>110</v>
      </c>
      <c r="G85" s="107"/>
      <c r="H85" s="108"/>
      <c r="I85" s="108"/>
      <c r="J85" s="108"/>
      <c r="K85" s="73"/>
      <c r="L85" s="74"/>
    </row>
    <row r="86" spans="1:12" x14ac:dyDescent="0.2">
      <c r="B86" s="109"/>
      <c r="C86" s="110"/>
      <c r="D86" s="110"/>
      <c r="E86" s="110"/>
      <c r="F86" s="110"/>
      <c r="G86" s="111"/>
      <c r="H86" s="112"/>
      <c r="I86" s="112"/>
      <c r="J86" s="112"/>
      <c r="K86" s="75"/>
      <c r="L86" s="76"/>
    </row>
    <row r="87" spans="1:12" ht="22.5" x14ac:dyDescent="0.2">
      <c r="A87" s="10" t="s">
        <v>215</v>
      </c>
      <c r="B87" s="113"/>
      <c r="C87" s="114" t="s">
        <v>218</v>
      </c>
      <c r="D87" s="114"/>
      <c r="E87" s="114"/>
      <c r="F87" s="114" t="s">
        <v>120</v>
      </c>
      <c r="G87" s="115"/>
      <c r="H87" s="116"/>
      <c r="I87" s="116"/>
      <c r="J87" s="116">
        <f>SUBTOTAL(9,J42:J86)</f>
        <v>0</v>
      </c>
      <c r="K87" s="77"/>
      <c r="L87" s="78">
        <f>SUBTOTAL(9,L42:L86)</f>
        <v>0</v>
      </c>
    </row>
    <row r="88" spans="1:12" ht="12" thickBot="1" x14ac:dyDescent="0.25">
      <c r="B88" s="117"/>
      <c r="C88" s="117"/>
      <c r="D88" s="117"/>
      <c r="E88" s="117"/>
      <c r="F88" s="117"/>
      <c r="G88" s="118"/>
      <c r="H88" s="118"/>
      <c r="I88" s="118"/>
      <c r="J88" s="118"/>
      <c r="K88" s="68"/>
      <c r="L88" s="68"/>
    </row>
    <row r="89" spans="1:12" x14ac:dyDescent="0.2">
      <c r="A89" s="10" t="s">
        <v>102</v>
      </c>
      <c r="B89" s="97" t="s">
        <v>103</v>
      </c>
      <c r="C89" s="98">
        <v>30</v>
      </c>
      <c r="D89" s="98"/>
      <c r="E89" s="98"/>
      <c r="F89" s="98" t="s">
        <v>145</v>
      </c>
      <c r="G89" s="99"/>
      <c r="H89" s="100"/>
      <c r="I89" s="100"/>
      <c r="J89" s="100"/>
      <c r="K89" s="69"/>
      <c r="L89" s="70"/>
    </row>
    <row r="90" spans="1:12" x14ac:dyDescent="0.2">
      <c r="A90" s="10" t="s">
        <v>105</v>
      </c>
      <c r="B90" s="101">
        <v>17</v>
      </c>
      <c r="C90" s="102">
        <v>389325</v>
      </c>
      <c r="D90" s="102"/>
      <c r="E90" s="102" t="s">
        <v>106</v>
      </c>
      <c r="F90" s="79" t="s">
        <v>146</v>
      </c>
      <c r="G90" s="103" t="s">
        <v>112</v>
      </c>
      <c r="H90" s="104">
        <v>129.755</v>
      </c>
      <c r="I90" s="104"/>
      <c r="J90" s="104" t="str">
        <f>IF(ISNUMBER(I90),ROUND(H90*I90,3),"")</f>
        <v/>
      </c>
      <c r="K90" s="71"/>
      <c r="L90" s="72">
        <f>ROUND(H90*K90,2)</f>
        <v>0</v>
      </c>
    </row>
    <row r="91" spans="1:12" x14ac:dyDescent="0.2">
      <c r="A91" s="10" t="s">
        <v>5</v>
      </c>
      <c r="B91" s="105"/>
      <c r="C91" s="106"/>
      <c r="D91" s="106"/>
      <c r="E91" s="106"/>
      <c r="F91" s="79"/>
      <c r="G91" s="107"/>
      <c r="H91" s="108"/>
      <c r="I91" s="108"/>
      <c r="J91" s="108"/>
      <c r="K91" s="73"/>
      <c r="L91" s="74"/>
    </row>
    <row r="92" spans="1:12" ht="33.75" x14ac:dyDescent="0.2">
      <c r="A92" s="10" t="s">
        <v>7</v>
      </c>
      <c r="B92" s="105"/>
      <c r="C92" s="106"/>
      <c r="D92" s="106"/>
      <c r="E92" s="106"/>
      <c r="F92" s="79" t="s">
        <v>147</v>
      </c>
      <c r="G92" s="107"/>
      <c r="H92" s="108"/>
      <c r="I92" s="108"/>
      <c r="J92" s="108"/>
      <c r="K92" s="73"/>
      <c r="L92" s="74"/>
    </row>
    <row r="93" spans="1:12" x14ac:dyDescent="0.2">
      <c r="A93" s="10" t="s">
        <v>8</v>
      </c>
      <c r="B93" s="105"/>
      <c r="C93" s="106"/>
      <c r="D93" s="106"/>
      <c r="E93" s="106"/>
      <c r="F93" s="79" t="s">
        <v>110</v>
      </c>
      <c r="G93" s="107"/>
      <c r="H93" s="108"/>
      <c r="I93" s="108"/>
      <c r="J93" s="108"/>
      <c r="K93" s="73"/>
      <c r="L93" s="74"/>
    </row>
    <row r="94" spans="1:12" x14ac:dyDescent="0.2">
      <c r="A94" s="10" t="s">
        <v>105</v>
      </c>
      <c r="B94" s="101">
        <v>18</v>
      </c>
      <c r="C94" s="102">
        <v>389365</v>
      </c>
      <c r="D94" s="102"/>
      <c r="E94" s="102" t="s">
        <v>106</v>
      </c>
      <c r="F94" s="79" t="s">
        <v>148</v>
      </c>
      <c r="G94" s="103" t="s">
        <v>108</v>
      </c>
      <c r="H94" s="128">
        <v>25.603999999999999</v>
      </c>
      <c r="I94" s="104"/>
      <c r="J94" s="104" t="str">
        <f>IF(ISNUMBER(I94),ROUND(H94*I94,3),"")</f>
        <v/>
      </c>
      <c r="K94" s="71"/>
      <c r="L94" s="72">
        <f>ROUND(H94*K94,2)</f>
        <v>0</v>
      </c>
    </row>
    <row r="95" spans="1:12" x14ac:dyDescent="0.2">
      <c r="A95" s="10" t="s">
        <v>5</v>
      </c>
      <c r="B95" s="105"/>
      <c r="C95" s="106"/>
      <c r="D95" s="106"/>
      <c r="E95" s="106"/>
      <c r="F95" s="79"/>
      <c r="G95" s="107"/>
      <c r="H95" s="108"/>
      <c r="I95" s="108"/>
      <c r="J95" s="108"/>
      <c r="K95" s="73"/>
      <c r="L95" s="74"/>
    </row>
    <row r="96" spans="1:12" ht="22.5" x14ac:dyDescent="0.2">
      <c r="A96" s="10" t="s">
        <v>7</v>
      </c>
      <c r="B96" s="105"/>
      <c r="C96" s="106"/>
      <c r="D96" s="106"/>
      <c r="E96" s="106"/>
      <c r="F96" s="79" t="s">
        <v>234</v>
      </c>
      <c r="G96" s="107"/>
      <c r="H96" s="108"/>
      <c r="I96" s="108"/>
      <c r="J96" s="108"/>
      <c r="K96" s="73"/>
      <c r="L96" s="74"/>
    </row>
    <row r="97" spans="1:12" x14ac:dyDescent="0.2">
      <c r="A97" s="10" t="s">
        <v>8</v>
      </c>
      <c r="B97" s="105"/>
      <c r="C97" s="106"/>
      <c r="D97" s="106"/>
      <c r="E97" s="106"/>
      <c r="F97" s="79" t="s">
        <v>110</v>
      </c>
      <c r="G97" s="107"/>
      <c r="H97" s="108"/>
      <c r="I97" s="108"/>
      <c r="J97" s="108"/>
      <c r="K97" s="73"/>
      <c r="L97" s="74"/>
    </row>
    <row r="98" spans="1:12" x14ac:dyDescent="0.2">
      <c r="B98" s="109"/>
      <c r="C98" s="110"/>
      <c r="D98" s="110"/>
      <c r="E98" s="110"/>
      <c r="F98" s="110"/>
      <c r="G98" s="111"/>
      <c r="H98" s="112"/>
      <c r="I98" s="112"/>
      <c r="J98" s="112"/>
      <c r="K98" s="75"/>
      <c r="L98" s="76"/>
    </row>
    <row r="99" spans="1:12" ht="22.5" x14ac:dyDescent="0.2">
      <c r="A99" s="10" t="s">
        <v>215</v>
      </c>
      <c r="B99" s="113"/>
      <c r="C99" s="114" t="s">
        <v>219</v>
      </c>
      <c r="D99" s="114"/>
      <c r="E99" s="114"/>
      <c r="F99" s="114" t="s">
        <v>145</v>
      </c>
      <c r="G99" s="115"/>
      <c r="H99" s="116"/>
      <c r="I99" s="116"/>
      <c r="J99" s="116">
        <f>SUBTOTAL(9,J90:J98)</f>
        <v>0</v>
      </c>
      <c r="K99" s="77"/>
      <c r="L99" s="78">
        <f>SUBTOTAL(9,L90:L98)</f>
        <v>0</v>
      </c>
    </row>
    <row r="100" spans="1:12" ht="12" thickBot="1" x14ac:dyDescent="0.25">
      <c r="B100" s="117"/>
      <c r="C100" s="117"/>
      <c r="D100" s="117"/>
      <c r="E100" s="117"/>
      <c r="F100" s="117"/>
      <c r="G100" s="118"/>
      <c r="H100" s="118"/>
      <c r="I100" s="118"/>
      <c r="J100" s="118"/>
      <c r="K100" s="68"/>
      <c r="L100" s="68"/>
    </row>
    <row r="101" spans="1:12" x14ac:dyDescent="0.2">
      <c r="A101" s="10" t="s">
        <v>102</v>
      </c>
      <c r="B101" s="97" t="s">
        <v>103</v>
      </c>
      <c r="C101" s="98">
        <v>40</v>
      </c>
      <c r="D101" s="98"/>
      <c r="E101" s="98"/>
      <c r="F101" s="98" t="s">
        <v>149</v>
      </c>
      <c r="G101" s="99"/>
      <c r="H101" s="100"/>
      <c r="I101" s="100"/>
      <c r="J101" s="100"/>
      <c r="K101" s="69"/>
      <c r="L101" s="70"/>
    </row>
    <row r="102" spans="1:12" x14ac:dyDescent="0.2">
      <c r="A102" s="10" t="s">
        <v>105</v>
      </c>
      <c r="B102" s="101">
        <v>19</v>
      </c>
      <c r="C102" s="102">
        <v>434325</v>
      </c>
      <c r="D102" s="102"/>
      <c r="E102" s="102" t="s">
        <v>106</v>
      </c>
      <c r="F102" s="79" t="s">
        <v>150</v>
      </c>
      <c r="G102" s="103" t="s">
        <v>112</v>
      </c>
      <c r="H102" s="104">
        <v>7.9169999999999998</v>
      </c>
      <c r="I102" s="104"/>
      <c r="J102" s="104" t="str">
        <f>IF(ISNUMBER(I102),ROUND(H102*I102,3),"")</f>
        <v/>
      </c>
      <c r="K102" s="71"/>
      <c r="L102" s="72">
        <f>ROUND(H102*K102,2)</f>
        <v>0</v>
      </c>
    </row>
    <row r="103" spans="1:12" x14ac:dyDescent="0.2">
      <c r="A103" s="10" t="s">
        <v>5</v>
      </c>
      <c r="B103" s="105"/>
      <c r="C103" s="106"/>
      <c r="D103" s="106"/>
      <c r="E103" s="106"/>
      <c r="F103" s="79"/>
      <c r="G103" s="107"/>
      <c r="H103" s="108"/>
      <c r="I103" s="108"/>
      <c r="J103" s="108"/>
      <c r="K103" s="73"/>
      <c r="L103" s="74"/>
    </row>
    <row r="104" spans="1:12" x14ac:dyDescent="0.2">
      <c r="A104" s="10" t="s">
        <v>7</v>
      </c>
      <c r="B104" s="105"/>
      <c r="C104" s="106"/>
      <c r="D104" s="106"/>
      <c r="E104" s="106"/>
      <c r="F104" s="79" t="s">
        <v>151</v>
      </c>
      <c r="G104" s="107"/>
      <c r="H104" s="108"/>
      <c r="I104" s="108"/>
      <c r="J104" s="108"/>
      <c r="K104" s="73"/>
      <c r="L104" s="74"/>
    </row>
    <row r="105" spans="1:12" x14ac:dyDescent="0.2">
      <c r="A105" s="10" t="s">
        <v>8</v>
      </c>
      <c r="B105" s="105"/>
      <c r="C105" s="106"/>
      <c r="D105" s="106"/>
      <c r="E105" s="106"/>
      <c r="F105" s="79" t="s">
        <v>110</v>
      </c>
      <c r="G105" s="107"/>
      <c r="H105" s="108"/>
      <c r="I105" s="108"/>
      <c r="J105" s="108"/>
      <c r="K105" s="73"/>
      <c r="L105" s="74"/>
    </row>
    <row r="106" spans="1:12" x14ac:dyDescent="0.2">
      <c r="A106" s="10" t="s">
        <v>105</v>
      </c>
      <c r="B106" s="101">
        <v>20</v>
      </c>
      <c r="C106" s="102">
        <v>451312</v>
      </c>
      <c r="D106" s="102"/>
      <c r="E106" s="102" t="s">
        <v>106</v>
      </c>
      <c r="F106" s="79" t="s">
        <v>152</v>
      </c>
      <c r="G106" s="103" t="s">
        <v>112</v>
      </c>
      <c r="H106" s="104">
        <v>12.298</v>
      </c>
      <c r="I106" s="104"/>
      <c r="J106" s="104" t="str">
        <f>IF(ISNUMBER(I106),ROUND(H106*I106,3),"")</f>
        <v/>
      </c>
      <c r="K106" s="71"/>
      <c r="L106" s="72">
        <f>ROUND(H106*K106,2)</f>
        <v>0</v>
      </c>
    </row>
    <row r="107" spans="1:12" x14ac:dyDescent="0.2">
      <c r="A107" s="10" t="s">
        <v>5</v>
      </c>
      <c r="B107" s="105"/>
      <c r="C107" s="106"/>
      <c r="D107" s="106"/>
      <c r="E107" s="106"/>
      <c r="F107" s="79"/>
      <c r="G107" s="107"/>
      <c r="H107" s="108"/>
      <c r="I107" s="108"/>
      <c r="J107" s="108"/>
      <c r="K107" s="73"/>
      <c r="L107" s="74"/>
    </row>
    <row r="108" spans="1:12" x14ac:dyDescent="0.2">
      <c r="A108" s="10" t="s">
        <v>7</v>
      </c>
      <c r="B108" s="105"/>
      <c r="C108" s="106"/>
      <c r="D108" s="106"/>
      <c r="E108" s="106"/>
      <c r="F108" s="79" t="s">
        <v>153</v>
      </c>
      <c r="G108" s="107"/>
      <c r="H108" s="108"/>
      <c r="I108" s="108"/>
      <c r="J108" s="108"/>
      <c r="K108" s="73"/>
      <c r="L108" s="74"/>
    </row>
    <row r="109" spans="1:12" x14ac:dyDescent="0.2">
      <c r="A109" s="10" t="s">
        <v>8</v>
      </c>
      <c r="B109" s="105"/>
      <c r="C109" s="106"/>
      <c r="D109" s="106"/>
      <c r="E109" s="106"/>
      <c r="F109" s="79" t="s">
        <v>110</v>
      </c>
      <c r="G109" s="107"/>
      <c r="H109" s="108"/>
      <c r="I109" s="108"/>
      <c r="J109" s="108"/>
      <c r="K109" s="73"/>
      <c r="L109" s="74"/>
    </row>
    <row r="110" spans="1:12" x14ac:dyDescent="0.2">
      <c r="A110" s="10" t="s">
        <v>105</v>
      </c>
      <c r="B110" s="101">
        <v>21</v>
      </c>
      <c r="C110" s="102">
        <v>451313</v>
      </c>
      <c r="D110" s="102"/>
      <c r="E110" s="102" t="s">
        <v>106</v>
      </c>
      <c r="F110" s="79" t="s">
        <v>154</v>
      </c>
      <c r="G110" s="103" t="s">
        <v>112</v>
      </c>
      <c r="H110" s="128">
        <v>0</v>
      </c>
      <c r="I110" s="104"/>
      <c r="J110" s="104" t="str">
        <f>IF(ISNUMBER(I110),ROUND(H110*I110,3),"")</f>
        <v/>
      </c>
      <c r="K110" s="71"/>
      <c r="L110" s="72">
        <f>ROUND(H110*K110,2)</f>
        <v>0</v>
      </c>
    </row>
    <row r="111" spans="1:12" x14ac:dyDescent="0.2">
      <c r="A111" s="10" t="s">
        <v>5</v>
      </c>
      <c r="B111" s="105"/>
      <c r="C111" s="106"/>
      <c r="D111" s="106"/>
      <c r="E111" s="106"/>
      <c r="F111" s="79"/>
      <c r="G111" s="107"/>
      <c r="H111" s="108"/>
      <c r="I111" s="108"/>
      <c r="J111" s="108"/>
      <c r="K111" s="73"/>
      <c r="L111" s="74"/>
    </row>
    <row r="112" spans="1:12" x14ac:dyDescent="0.2">
      <c r="A112" s="10" t="s">
        <v>7</v>
      </c>
      <c r="B112" s="105"/>
      <c r="C112" s="106"/>
      <c r="D112" s="106"/>
      <c r="E112" s="106"/>
      <c r="F112" s="79"/>
      <c r="G112" s="107"/>
      <c r="H112" s="108"/>
      <c r="I112" s="108"/>
      <c r="J112" s="108"/>
      <c r="K112" s="73"/>
      <c r="L112" s="74"/>
    </row>
    <row r="113" spans="1:12" x14ac:dyDescent="0.2">
      <c r="A113" s="10" t="s">
        <v>8</v>
      </c>
      <c r="B113" s="105"/>
      <c r="C113" s="106"/>
      <c r="D113" s="106"/>
      <c r="E113" s="106"/>
      <c r="F113" s="79" t="s">
        <v>110</v>
      </c>
      <c r="G113" s="107"/>
      <c r="H113" s="108"/>
      <c r="I113" s="108"/>
      <c r="J113" s="108"/>
      <c r="K113" s="73"/>
      <c r="L113" s="74"/>
    </row>
    <row r="114" spans="1:12" x14ac:dyDescent="0.2">
      <c r="A114" s="10" t="s">
        <v>105</v>
      </c>
      <c r="B114" s="101">
        <v>22</v>
      </c>
      <c r="C114" s="102">
        <v>451314</v>
      </c>
      <c r="D114" s="102"/>
      <c r="E114" s="102" t="s">
        <v>106</v>
      </c>
      <c r="F114" s="79" t="s">
        <v>155</v>
      </c>
      <c r="G114" s="103" t="s">
        <v>112</v>
      </c>
      <c r="H114" s="128">
        <v>244.434</v>
      </c>
      <c r="I114" s="104"/>
      <c r="J114" s="104" t="str">
        <f>IF(ISNUMBER(I114),ROUND(H114*I114,3),"")</f>
        <v/>
      </c>
      <c r="K114" s="71"/>
      <c r="L114" s="72">
        <f>ROUND(H114*K114,2)</f>
        <v>0</v>
      </c>
    </row>
    <row r="115" spans="1:12" x14ac:dyDescent="0.2">
      <c r="A115" s="10" t="s">
        <v>5</v>
      </c>
      <c r="B115" s="105"/>
      <c r="C115" s="106"/>
      <c r="D115" s="106"/>
      <c r="E115" s="106"/>
      <c r="F115" s="79"/>
      <c r="G115" s="107"/>
      <c r="H115" s="108"/>
      <c r="I115" s="108"/>
      <c r="J115" s="108"/>
      <c r="K115" s="73"/>
      <c r="L115" s="74"/>
    </row>
    <row r="116" spans="1:12" ht="45" x14ac:dyDescent="0.2">
      <c r="A116" s="10" t="s">
        <v>7</v>
      </c>
      <c r="B116" s="105"/>
      <c r="C116" s="106"/>
      <c r="D116" s="106"/>
      <c r="E116" s="106"/>
      <c r="F116" s="79" t="s">
        <v>235</v>
      </c>
      <c r="G116" s="107"/>
      <c r="H116" s="108"/>
      <c r="I116" s="108"/>
      <c r="J116" s="108"/>
      <c r="K116" s="73"/>
      <c r="L116" s="74"/>
    </row>
    <row r="117" spans="1:12" x14ac:dyDescent="0.2">
      <c r="A117" s="10" t="s">
        <v>8</v>
      </c>
      <c r="B117" s="105"/>
      <c r="C117" s="106"/>
      <c r="D117" s="106"/>
      <c r="E117" s="106"/>
      <c r="F117" s="79" t="s">
        <v>110</v>
      </c>
      <c r="G117" s="107"/>
      <c r="H117" s="108"/>
      <c r="I117" s="108"/>
      <c r="J117" s="108"/>
      <c r="K117" s="73"/>
      <c r="L117" s="74"/>
    </row>
    <row r="118" spans="1:12" x14ac:dyDescent="0.2">
      <c r="A118" s="10" t="s">
        <v>105</v>
      </c>
      <c r="B118" s="101">
        <v>23</v>
      </c>
      <c r="C118" s="102">
        <v>451324</v>
      </c>
      <c r="D118" s="102"/>
      <c r="E118" s="102" t="s">
        <v>106</v>
      </c>
      <c r="F118" s="79" t="s">
        <v>156</v>
      </c>
      <c r="G118" s="103" t="s">
        <v>112</v>
      </c>
      <c r="H118" s="104">
        <v>16.157</v>
      </c>
      <c r="I118" s="104"/>
      <c r="J118" s="104" t="str">
        <f>IF(ISNUMBER(I118),ROUND(H118*I118,3),"")</f>
        <v/>
      </c>
      <c r="K118" s="71"/>
      <c r="L118" s="72">
        <f>ROUND(H118*K118,2)</f>
        <v>0</v>
      </c>
    </row>
    <row r="119" spans="1:12" x14ac:dyDescent="0.2">
      <c r="A119" s="10" t="s">
        <v>5</v>
      </c>
      <c r="B119" s="105"/>
      <c r="C119" s="106"/>
      <c r="D119" s="106"/>
      <c r="E119" s="106"/>
      <c r="F119" s="79"/>
      <c r="G119" s="107"/>
      <c r="H119" s="108"/>
      <c r="I119" s="108"/>
      <c r="J119" s="108"/>
      <c r="K119" s="73"/>
      <c r="L119" s="74"/>
    </row>
    <row r="120" spans="1:12" x14ac:dyDescent="0.2">
      <c r="A120" s="10" t="s">
        <v>7</v>
      </c>
      <c r="B120" s="105"/>
      <c r="C120" s="106"/>
      <c r="D120" s="106"/>
      <c r="E120" s="106"/>
      <c r="F120" s="79" t="s">
        <v>236</v>
      </c>
      <c r="G120" s="107"/>
      <c r="H120" s="108"/>
      <c r="I120" s="108"/>
      <c r="J120" s="108"/>
      <c r="K120" s="73"/>
      <c r="L120" s="74"/>
    </row>
    <row r="121" spans="1:12" x14ac:dyDescent="0.2">
      <c r="A121" s="10" t="s">
        <v>8</v>
      </c>
      <c r="B121" s="105"/>
      <c r="C121" s="106"/>
      <c r="D121" s="106"/>
      <c r="E121" s="106"/>
      <c r="F121" s="79" t="s">
        <v>110</v>
      </c>
      <c r="G121" s="107"/>
      <c r="H121" s="108"/>
      <c r="I121" s="108"/>
      <c r="J121" s="108"/>
      <c r="K121" s="73"/>
      <c r="L121" s="74"/>
    </row>
    <row r="122" spans="1:12" x14ac:dyDescent="0.2">
      <c r="A122" s="10" t="s">
        <v>105</v>
      </c>
      <c r="B122" s="101">
        <v>24</v>
      </c>
      <c r="C122" s="102">
        <v>451365</v>
      </c>
      <c r="D122" s="102"/>
      <c r="E122" s="102" t="s">
        <v>106</v>
      </c>
      <c r="F122" s="79" t="s">
        <v>157</v>
      </c>
      <c r="G122" s="103" t="s">
        <v>108</v>
      </c>
      <c r="H122" s="104">
        <v>3.2000000000000001E-2</v>
      </c>
      <c r="I122" s="104"/>
      <c r="J122" s="104" t="str">
        <f>IF(ISNUMBER(I122),ROUND(H122*I122,3),"")</f>
        <v/>
      </c>
      <c r="K122" s="71"/>
      <c r="L122" s="72">
        <f>ROUND(H122*K122,2)</f>
        <v>0</v>
      </c>
    </row>
    <row r="123" spans="1:12" x14ac:dyDescent="0.2">
      <c r="A123" s="10" t="s">
        <v>5</v>
      </c>
      <c r="B123" s="105"/>
      <c r="C123" s="106"/>
      <c r="D123" s="106"/>
      <c r="E123" s="106"/>
      <c r="F123" s="79"/>
      <c r="G123" s="107"/>
      <c r="H123" s="108"/>
      <c r="I123" s="108"/>
      <c r="J123" s="108"/>
      <c r="K123" s="73"/>
      <c r="L123" s="74"/>
    </row>
    <row r="124" spans="1:12" x14ac:dyDescent="0.2">
      <c r="A124" s="10" t="s">
        <v>7</v>
      </c>
      <c r="B124" s="105"/>
      <c r="C124" s="106"/>
      <c r="D124" s="106"/>
      <c r="E124" s="106"/>
      <c r="F124" s="79" t="s">
        <v>158</v>
      </c>
      <c r="G124" s="107"/>
      <c r="H124" s="108"/>
      <c r="I124" s="108"/>
      <c r="J124" s="108"/>
      <c r="K124" s="73"/>
      <c r="L124" s="74"/>
    </row>
    <row r="125" spans="1:12" x14ac:dyDescent="0.2">
      <c r="A125" s="10" t="s">
        <v>8</v>
      </c>
      <c r="B125" s="105"/>
      <c r="C125" s="106"/>
      <c r="D125" s="106"/>
      <c r="E125" s="106"/>
      <c r="F125" s="79" t="s">
        <v>110</v>
      </c>
      <c r="G125" s="107"/>
      <c r="H125" s="108"/>
      <c r="I125" s="108"/>
      <c r="J125" s="108"/>
      <c r="K125" s="73"/>
      <c r="L125" s="74"/>
    </row>
    <row r="126" spans="1:12" x14ac:dyDescent="0.2">
      <c r="A126" s="10" t="s">
        <v>105</v>
      </c>
      <c r="B126" s="101">
        <v>25</v>
      </c>
      <c r="C126" s="102">
        <v>451366</v>
      </c>
      <c r="D126" s="102"/>
      <c r="E126" s="102" t="s">
        <v>106</v>
      </c>
      <c r="F126" s="79" t="s">
        <v>159</v>
      </c>
      <c r="G126" s="103" t="s">
        <v>108</v>
      </c>
      <c r="H126" s="104">
        <v>1.706</v>
      </c>
      <c r="I126" s="104"/>
      <c r="J126" s="104" t="str">
        <f>IF(ISNUMBER(I126),ROUND(H126*I126,3),"")</f>
        <v/>
      </c>
      <c r="K126" s="71"/>
      <c r="L126" s="72">
        <f>ROUND(H126*K126,2)</f>
        <v>0</v>
      </c>
    </row>
    <row r="127" spans="1:12" x14ac:dyDescent="0.2">
      <c r="A127" s="10" t="s">
        <v>5</v>
      </c>
      <c r="B127" s="105"/>
      <c r="C127" s="106"/>
      <c r="D127" s="106"/>
      <c r="E127" s="106"/>
      <c r="F127" s="79"/>
      <c r="G127" s="107"/>
      <c r="H127" s="108"/>
      <c r="I127" s="108"/>
      <c r="J127" s="108"/>
      <c r="K127" s="73"/>
      <c r="L127" s="74"/>
    </row>
    <row r="128" spans="1:12" ht="22.5" x14ac:dyDescent="0.2">
      <c r="A128" s="10" t="s">
        <v>7</v>
      </c>
      <c r="B128" s="105"/>
      <c r="C128" s="106"/>
      <c r="D128" s="106"/>
      <c r="E128" s="106"/>
      <c r="F128" s="79" t="s">
        <v>160</v>
      </c>
      <c r="G128" s="107"/>
      <c r="H128" s="108"/>
      <c r="I128" s="108"/>
      <c r="J128" s="108"/>
      <c r="K128" s="73"/>
      <c r="L128" s="74"/>
    </row>
    <row r="129" spans="1:12" x14ac:dyDescent="0.2">
      <c r="A129" s="10" t="s">
        <v>8</v>
      </c>
      <c r="B129" s="105"/>
      <c r="C129" s="106"/>
      <c r="D129" s="106"/>
      <c r="E129" s="106"/>
      <c r="F129" s="79" t="s">
        <v>110</v>
      </c>
      <c r="G129" s="107"/>
      <c r="H129" s="108"/>
      <c r="I129" s="108"/>
      <c r="J129" s="108"/>
      <c r="K129" s="73"/>
      <c r="L129" s="74"/>
    </row>
    <row r="130" spans="1:12" x14ac:dyDescent="0.2">
      <c r="A130" s="10" t="s">
        <v>105</v>
      </c>
      <c r="B130" s="101">
        <v>26</v>
      </c>
      <c r="C130" s="102">
        <v>457325</v>
      </c>
      <c r="D130" s="102"/>
      <c r="E130" s="102" t="s">
        <v>106</v>
      </c>
      <c r="F130" s="79" t="s">
        <v>161</v>
      </c>
      <c r="G130" s="103" t="s">
        <v>112</v>
      </c>
      <c r="H130" s="104">
        <v>9.7159999999999993</v>
      </c>
      <c r="I130" s="104"/>
      <c r="J130" s="104" t="str">
        <f>IF(ISNUMBER(I130),ROUND(H130*I130,3),"")</f>
        <v/>
      </c>
      <c r="K130" s="71"/>
      <c r="L130" s="72">
        <f>ROUND(H130*K130,2)</f>
        <v>0</v>
      </c>
    </row>
    <row r="131" spans="1:12" x14ac:dyDescent="0.2">
      <c r="A131" s="10" t="s">
        <v>5</v>
      </c>
      <c r="B131" s="105"/>
      <c r="C131" s="106"/>
      <c r="D131" s="106"/>
      <c r="E131" s="106"/>
      <c r="F131" s="79"/>
      <c r="G131" s="107"/>
      <c r="H131" s="108"/>
      <c r="I131" s="108"/>
      <c r="J131" s="108"/>
      <c r="K131" s="73"/>
      <c r="L131" s="74"/>
    </row>
    <row r="132" spans="1:12" ht="45" x14ac:dyDescent="0.2">
      <c r="A132" s="10" t="s">
        <v>7</v>
      </c>
      <c r="B132" s="105"/>
      <c r="C132" s="106"/>
      <c r="D132" s="106"/>
      <c r="E132" s="106"/>
      <c r="F132" s="79" t="s">
        <v>162</v>
      </c>
      <c r="G132" s="107"/>
      <c r="H132" s="108"/>
      <c r="I132" s="108"/>
      <c r="J132" s="108"/>
      <c r="K132" s="73"/>
      <c r="L132" s="74"/>
    </row>
    <row r="133" spans="1:12" x14ac:dyDescent="0.2">
      <c r="A133" s="10" t="s">
        <v>8</v>
      </c>
      <c r="B133" s="105"/>
      <c r="C133" s="106"/>
      <c r="D133" s="106"/>
      <c r="E133" s="106"/>
      <c r="F133" s="79" t="s">
        <v>110</v>
      </c>
      <c r="G133" s="107"/>
      <c r="H133" s="108"/>
      <c r="I133" s="108"/>
      <c r="J133" s="108"/>
      <c r="K133" s="73"/>
      <c r="L133" s="74"/>
    </row>
    <row r="134" spans="1:12" x14ac:dyDescent="0.2">
      <c r="A134" s="10" t="s">
        <v>105</v>
      </c>
      <c r="B134" s="101">
        <v>27</v>
      </c>
      <c r="C134" s="102">
        <v>457366</v>
      </c>
      <c r="D134" s="102"/>
      <c r="E134" s="102" t="s">
        <v>106</v>
      </c>
      <c r="F134" s="79" t="s">
        <v>163</v>
      </c>
      <c r="G134" s="103" t="s">
        <v>108</v>
      </c>
      <c r="H134" s="104">
        <v>0.46200000000000002</v>
      </c>
      <c r="I134" s="104"/>
      <c r="J134" s="104" t="str">
        <f>IF(ISNUMBER(I134),ROUND(H134*I134,3),"")</f>
        <v/>
      </c>
      <c r="K134" s="71"/>
      <c r="L134" s="72">
        <f>ROUND(H134*K134,2)</f>
        <v>0</v>
      </c>
    </row>
    <row r="135" spans="1:12" x14ac:dyDescent="0.2">
      <c r="A135" s="10" t="s">
        <v>5</v>
      </c>
      <c r="B135" s="105"/>
      <c r="C135" s="106"/>
      <c r="D135" s="106"/>
      <c r="E135" s="106"/>
      <c r="F135" s="79"/>
      <c r="G135" s="107"/>
      <c r="H135" s="108"/>
      <c r="I135" s="108"/>
      <c r="J135" s="108"/>
      <c r="K135" s="73"/>
      <c r="L135" s="74"/>
    </row>
    <row r="136" spans="1:12" ht="67.5" x14ac:dyDescent="0.2">
      <c r="A136" s="10" t="s">
        <v>7</v>
      </c>
      <c r="B136" s="105"/>
      <c r="C136" s="106"/>
      <c r="D136" s="106"/>
      <c r="E136" s="106"/>
      <c r="F136" s="79" t="s">
        <v>164</v>
      </c>
      <c r="G136" s="107"/>
      <c r="H136" s="108"/>
      <c r="I136" s="108"/>
      <c r="J136" s="108"/>
      <c r="K136" s="73"/>
      <c r="L136" s="74"/>
    </row>
    <row r="137" spans="1:12" x14ac:dyDescent="0.2">
      <c r="A137" s="10" t="s">
        <v>8</v>
      </c>
      <c r="B137" s="105"/>
      <c r="C137" s="106"/>
      <c r="D137" s="106"/>
      <c r="E137" s="106"/>
      <c r="F137" s="79" t="s">
        <v>110</v>
      </c>
      <c r="G137" s="107"/>
      <c r="H137" s="108"/>
      <c r="I137" s="108"/>
      <c r="J137" s="108"/>
      <c r="K137" s="73"/>
      <c r="L137" s="74"/>
    </row>
    <row r="138" spans="1:12" x14ac:dyDescent="0.2">
      <c r="A138" s="10" t="s">
        <v>105</v>
      </c>
      <c r="B138" s="101">
        <v>28</v>
      </c>
      <c r="C138" s="102">
        <v>45852</v>
      </c>
      <c r="D138" s="102"/>
      <c r="E138" s="102" t="s">
        <v>106</v>
      </c>
      <c r="F138" s="79" t="s">
        <v>165</v>
      </c>
      <c r="G138" s="103" t="s">
        <v>112</v>
      </c>
      <c r="H138" s="104">
        <v>49.052</v>
      </c>
      <c r="I138" s="104"/>
      <c r="J138" s="104" t="str">
        <f>IF(ISNUMBER(I138),ROUND(H138*I138,3),"")</f>
        <v/>
      </c>
      <c r="K138" s="71"/>
      <c r="L138" s="72">
        <f>ROUND(H138*K138,2)</f>
        <v>0</v>
      </c>
    </row>
    <row r="139" spans="1:12" x14ac:dyDescent="0.2">
      <c r="A139" s="10" t="s">
        <v>5</v>
      </c>
      <c r="B139" s="105"/>
      <c r="C139" s="106"/>
      <c r="D139" s="106"/>
      <c r="E139" s="106"/>
      <c r="F139" s="79"/>
      <c r="G139" s="107"/>
      <c r="H139" s="108"/>
      <c r="I139" s="108"/>
      <c r="J139" s="108"/>
      <c r="K139" s="73"/>
      <c r="L139" s="74"/>
    </row>
    <row r="140" spans="1:12" x14ac:dyDescent="0.2">
      <c r="A140" s="10" t="s">
        <v>7</v>
      </c>
      <c r="B140" s="105"/>
      <c r="C140" s="106"/>
      <c r="D140" s="106"/>
      <c r="E140" s="106"/>
      <c r="F140" s="79" t="s">
        <v>166</v>
      </c>
      <c r="G140" s="107"/>
      <c r="H140" s="108"/>
      <c r="I140" s="108"/>
      <c r="J140" s="108"/>
      <c r="K140" s="73"/>
      <c r="L140" s="74"/>
    </row>
    <row r="141" spans="1:12" x14ac:dyDescent="0.2">
      <c r="A141" s="10" t="s">
        <v>8</v>
      </c>
      <c r="B141" s="105"/>
      <c r="C141" s="106"/>
      <c r="D141" s="106"/>
      <c r="E141" s="106"/>
      <c r="F141" s="79" t="s">
        <v>110</v>
      </c>
      <c r="G141" s="107"/>
      <c r="H141" s="108"/>
      <c r="I141" s="108"/>
      <c r="J141" s="108"/>
      <c r="K141" s="73"/>
      <c r="L141" s="74"/>
    </row>
    <row r="142" spans="1:12" x14ac:dyDescent="0.2">
      <c r="B142" s="109"/>
      <c r="C142" s="110"/>
      <c r="D142" s="110"/>
      <c r="E142" s="110"/>
      <c r="F142" s="110"/>
      <c r="G142" s="111"/>
      <c r="H142" s="112"/>
      <c r="I142" s="112"/>
      <c r="J142" s="112"/>
      <c r="K142" s="75"/>
      <c r="L142" s="76"/>
    </row>
    <row r="143" spans="1:12" ht="22.5" x14ac:dyDescent="0.2">
      <c r="A143" s="10" t="s">
        <v>215</v>
      </c>
      <c r="B143" s="113"/>
      <c r="C143" s="114" t="s">
        <v>220</v>
      </c>
      <c r="D143" s="114"/>
      <c r="E143" s="114"/>
      <c r="F143" s="114" t="s">
        <v>149</v>
      </c>
      <c r="G143" s="115"/>
      <c r="H143" s="116"/>
      <c r="I143" s="116"/>
      <c r="J143" s="116">
        <f>SUBTOTAL(9,J102:J142)</f>
        <v>0</v>
      </c>
      <c r="K143" s="77"/>
      <c r="L143" s="78">
        <f>SUBTOTAL(9,L102:L142)</f>
        <v>0</v>
      </c>
    </row>
    <row r="144" spans="1:12" ht="12" thickBot="1" x14ac:dyDescent="0.25">
      <c r="B144" s="117"/>
      <c r="C144" s="117"/>
      <c r="D144" s="117"/>
      <c r="E144" s="117"/>
      <c r="F144" s="117"/>
      <c r="G144" s="118"/>
      <c r="H144" s="118"/>
      <c r="I144" s="118"/>
      <c r="J144" s="118"/>
      <c r="K144" s="68"/>
      <c r="L144" s="68"/>
    </row>
    <row r="145" spans="1:12" x14ac:dyDescent="0.2">
      <c r="A145" s="10" t="s">
        <v>102</v>
      </c>
      <c r="B145" s="97" t="s">
        <v>103</v>
      </c>
      <c r="C145" s="98">
        <v>50</v>
      </c>
      <c r="D145" s="98"/>
      <c r="E145" s="98"/>
      <c r="F145" s="98" t="s">
        <v>167</v>
      </c>
      <c r="G145" s="99"/>
      <c r="H145" s="100"/>
      <c r="I145" s="100"/>
      <c r="J145" s="100"/>
      <c r="K145" s="69"/>
      <c r="L145" s="70"/>
    </row>
    <row r="146" spans="1:12" x14ac:dyDescent="0.2">
      <c r="A146" s="10" t="s">
        <v>105</v>
      </c>
      <c r="B146" s="101">
        <v>29</v>
      </c>
      <c r="C146" s="102" t="s">
        <v>168</v>
      </c>
      <c r="D146" s="102"/>
      <c r="E146" s="102" t="s">
        <v>106</v>
      </c>
      <c r="F146" s="79" t="s">
        <v>169</v>
      </c>
      <c r="G146" s="103" t="s">
        <v>170</v>
      </c>
      <c r="H146" s="104">
        <v>35.305</v>
      </c>
      <c r="I146" s="104"/>
      <c r="J146" s="104" t="str">
        <f>IF(ISNUMBER(I146),ROUND(H146*I146,3),"")</f>
        <v/>
      </c>
      <c r="K146" s="71"/>
      <c r="L146" s="72">
        <f>ROUND(H146*K146,2)</f>
        <v>0</v>
      </c>
    </row>
    <row r="147" spans="1:12" x14ac:dyDescent="0.2">
      <c r="A147" s="10" t="s">
        <v>5</v>
      </c>
      <c r="B147" s="105"/>
      <c r="C147" s="106"/>
      <c r="D147" s="106"/>
      <c r="E147" s="106"/>
      <c r="F147" s="79"/>
      <c r="G147" s="107"/>
      <c r="H147" s="108"/>
      <c r="I147" s="108"/>
      <c r="J147" s="108"/>
      <c r="K147" s="73"/>
      <c r="L147" s="74"/>
    </row>
    <row r="148" spans="1:12" x14ac:dyDescent="0.2">
      <c r="A148" s="10" t="s">
        <v>7</v>
      </c>
      <c r="B148" s="105"/>
      <c r="C148" s="106"/>
      <c r="D148" s="106"/>
      <c r="E148" s="106"/>
      <c r="F148" s="79" t="s">
        <v>171</v>
      </c>
      <c r="G148" s="107"/>
      <c r="H148" s="108"/>
      <c r="I148" s="108"/>
      <c r="J148" s="108"/>
      <c r="K148" s="73"/>
      <c r="L148" s="74"/>
    </row>
    <row r="149" spans="1:12" x14ac:dyDescent="0.2">
      <c r="A149" s="10" t="s">
        <v>8</v>
      </c>
      <c r="B149" s="105"/>
      <c r="C149" s="106"/>
      <c r="D149" s="106"/>
      <c r="E149" s="106"/>
      <c r="F149" s="79" t="s">
        <v>110</v>
      </c>
      <c r="G149" s="107"/>
      <c r="H149" s="108"/>
      <c r="I149" s="108"/>
      <c r="J149" s="108"/>
      <c r="K149" s="73"/>
      <c r="L149" s="74"/>
    </row>
    <row r="150" spans="1:12" x14ac:dyDescent="0.2">
      <c r="B150" s="109"/>
      <c r="C150" s="110"/>
      <c r="D150" s="110"/>
      <c r="E150" s="110"/>
      <c r="F150" s="110"/>
      <c r="G150" s="111"/>
      <c r="H150" s="112"/>
      <c r="I150" s="112"/>
      <c r="J150" s="112"/>
      <c r="K150" s="75"/>
      <c r="L150" s="76"/>
    </row>
    <row r="151" spans="1:12" ht="22.5" x14ac:dyDescent="0.2">
      <c r="A151" s="10" t="s">
        <v>215</v>
      </c>
      <c r="B151" s="113"/>
      <c r="C151" s="114" t="s">
        <v>221</v>
      </c>
      <c r="D151" s="114"/>
      <c r="E151" s="114"/>
      <c r="F151" s="114" t="s">
        <v>167</v>
      </c>
      <c r="G151" s="115"/>
      <c r="H151" s="116"/>
      <c r="I151" s="116"/>
      <c r="J151" s="116">
        <f>SUBTOTAL(9,J146:J150)</f>
        <v>0</v>
      </c>
      <c r="K151" s="77"/>
      <c r="L151" s="78">
        <f>SUBTOTAL(9,L146:L150)</f>
        <v>0</v>
      </c>
    </row>
    <row r="152" spans="1:12" ht="12" thickBot="1" x14ac:dyDescent="0.25">
      <c r="B152" s="117"/>
      <c r="C152" s="117"/>
      <c r="D152" s="117"/>
      <c r="E152" s="117"/>
      <c r="F152" s="117"/>
      <c r="G152" s="118"/>
      <c r="H152" s="118"/>
      <c r="I152" s="118"/>
      <c r="J152" s="118"/>
      <c r="K152" s="68"/>
      <c r="L152" s="68"/>
    </row>
    <row r="153" spans="1:12" x14ac:dyDescent="0.2">
      <c r="A153" s="10" t="s">
        <v>102</v>
      </c>
      <c r="B153" s="97" t="s">
        <v>103</v>
      </c>
      <c r="C153" s="98">
        <v>711</v>
      </c>
      <c r="D153" s="98"/>
      <c r="E153" s="98"/>
      <c r="F153" s="98" t="s">
        <v>172</v>
      </c>
      <c r="G153" s="99"/>
      <c r="H153" s="100"/>
      <c r="I153" s="100"/>
      <c r="J153" s="100"/>
      <c r="K153" s="69"/>
      <c r="L153" s="70"/>
    </row>
    <row r="154" spans="1:12" ht="22.5" x14ac:dyDescent="0.2">
      <c r="A154" s="10" t="s">
        <v>105</v>
      </c>
      <c r="B154" s="101">
        <v>30</v>
      </c>
      <c r="C154" s="102" t="s">
        <v>173</v>
      </c>
      <c r="D154" s="102"/>
      <c r="E154" s="102" t="s">
        <v>174</v>
      </c>
      <c r="F154" s="79" t="s">
        <v>175</v>
      </c>
      <c r="G154" s="103" t="s">
        <v>176</v>
      </c>
      <c r="H154" s="104">
        <v>194.32900000000001</v>
      </c>
      <c r="I154" s="104"/>
      <c r="J154" s="104" t="str">
        <f>IF(ISNUMBER(I154),ROUND(H154*I154,3),"")</f>
        <v/>
      </c>
      <c r="K154" s="71"/>
      <c r="L154" s="72">
        <f>ROUND(H154*K154,2)</f>
        <v>0</v>
      </c>
    </row>
    <row r="155" spans="1:12" x14ac:dyDescent="0.2">
      <c r="A155" s="10" t="s">
        <v>5</v>
      </c>
      <c r="B155" s="105"/>
      <c r="C155" s="106"/>
      <c r="D155" s="106"/>
      <c r="E155" s="106"/>
      <c r="F155" s="79"/>
      <c r="G155" s="107"/>
      <c r="H155" s="108"/>
      <c r="I155" s="108"/>
      <c r="J155" s="108"/>
      <c r="K155" s="73"/>
      <c r="L155" s="74"/>
    </row>
    <row r="156" spans="1:12" ht="33.75" x14ac:dyDescent="0.2">
      <c r="A156" s="10" t="s">
        <v>7</v>
      </c>
      <c r="B156" s="105"/>
      <c r="C156" s="106"/>
      <c r="D156" s="106"/>
      <c r="E156" s="106"/>
      <c r="F156" s="79" t="s">
        <v>177</v>
      </c>
      <c r="G156" s="107"/>
      <c r="H156" s="108"/>
      <c r="I156" s="108"/>
      <c r="J156" s="108"/>
      <c r="K156" s="73"/>
      <c r="L156" s="74"/>
    </row>
    <row r="157" spans="1:12" ht="409.5" x14ac:dyDescent="0.2">
      <c r="A157" s="10" t="s">
        <v>8</v>
      </c>
      <c r="B157" s="105"/>
      <c r="C157" s="106"/>
      <c r="D157" s="106"/>
      <c r="E157" s="106"/>
      <c r="F157" s="79" t="s">
        <v>178</v>
      </c>
      <c r="G157" s="107"/>
      <c r="H157" s="108"/>
      <c r="I157" s="108"/>
      <c r="J157" s="108"/>
      <c r="K157" s="73"/>
      <c r="L157" s="74"/>
    </row>
    <row r="158" spans="1:12" ht="22.5" x14ac:dyDescent="0.2">
      <c r="A158" s="10" t="s">
        <v>105</v>
      </c>
      <c r="B158" s="101">
        <v>31</v>
      </c>
      <c r="C158" s="102" t="s">
        <v>179</v>
      </c>
      <c r="D158" s="102"/>
      <c r="E158" s="102" t="s">
        <v>174</v>
      </c>
      <c r="F158" s="79" t="s">
        <v>180</v>
      </c>
      <c r="G158" s="103" t="s">
        <v>176</v>
      </c>
      <c r="H158" s="104">
        <v>254.38300000000001</v>
      </c>
      <c r="I158" s="104"/>
      <c r="J158" s="104" t="str">
        <f>IF(ISNUMBER(I158),ROUND(H158*I158,3),"")</f>
        <v/>
      </c>
      <c r="K158" s="71"/>
      <c r="L158" s="72">
        <f>ROUND(H158*K158,2)</f>
        <v>0</v>
      </c>
    </row>
    <row r="159" spans="1:12" x14ac:dyDescent="0.2">
      <c r="A159" s="10" t="s">
        <v>5</v>
      </c>
      <c r="B159" s="105"/>
      <c r="C159" s="106"/>
      <c r="D159" s="106"/>
      <c r="E159" s="106"/>
      <c r="F159" s="79"/>
      <c r="G159" s="107"/>
      <c r="H159" s="108"/>
      <c r="I159" s="108"/>
      <c r="J159" s="108"/>
      <c r="K159" s="73"/>
      <c r="L159" s="74"/>
    </row>
    <row r="160" spans="1:12" ht="56.25" x14ac:dyDescent="0.2">
      <c r="A160" s="10" t="s">
        <v>7</v>
      </c>
      <c r="B160" s="105"/>
      <c r="C160" s="106"/>
      <c r="D160" s="106"/>
      <c r="E160" s="106"/>
      <c r="F160" s="79" t="s">
        <v>181</v>
      </c>
      <c r="G160" s="107"/>
      <c r="H160" s="108"/>
      <c r="I160" s="108"/>
      <c r="J160" s="108"/>
      <c r="K160" s="73"/>
      <c r="L160" s="74"/>
    </row>
    <row r="161" spans="1:12" ht="409.5" x14ac:dyDescent="0.2">
      <c r="A161" s="10" t="s">
        <v>8</v>
      </c>
      <c r="B161" s="105"/>
      <c r="C161" s="106"/>
      <c r="D161" s="106"/>
      <c r="E161" s="106"/>
      <c r="F161" s="79" t="s">
        <v>182</v>
      </c>
      <c r="G161" s="107"/>
      <c r="H161" s="108"/>
      <c r="I161" s="108"/>
      <c r="J161" s="108"/>
      <c r="K161" s="73"/>
      <c r="L161" s="74"/>
    </row>
    <row r="162" spans="1:12" ht="22.5" x14ac:dyDescent="0.2">
      <c r="A162" s="10" t="s">
        <v>105</v>
      </c>
      <c r="B162" s="101">
        <v>32</v>
      </c>
      <c r="C162" s="102" t="s">
        <v>183</v>
      </c>
      <c r="D162" s="102"/>
      <c r="E162" s="102" t="s">
        <v>174</v>
      </c>
      <c r="F162" s="79" t="s">
        <v>184</v>
      </c>
      <c r="G162" s="103" t="s">
        <v>176</v>
      </c>
      <c r="H162" s="104">
        <v>66.25</v>
      </c>
      <c r="I162" s="104"/>
      <c r="J162" s="104" t="str">
        <f>IF(ISNUMBER(I162),ROUND(H162*I162,3),"")</f>
        <v/>
      </c>
      <c r="K162" s="71"/>
      <c r="L162" s="72">
        <f>ROUND(H162*K162,2)</f>
        <v>0</v>
      </c>
    </row>
    <row r="163" spans="1:12" x14ac:dyDescent="0.2">
      <c r="A163" s="10" t="s">
        <v>5</v>
      </c>
      <c r="B163" s="105"/>
      <c r="C163" s="106"/>
      <c r="D163" s="106"/>
      <c r="E163" s="106"/>
      <c r="F163" s="79"/>
      <c r="G163" s="107"/>
      <c r="H163" s="108"/>
      <c r="I163" s="108"/>
      <c r="J163" s="108"/>
      <c r="K163" s="73"/>
      <c r="L163" s="74"/>
    </row>
    <row r="164" spans="1:12" x14ac:dyDescent="0.2">
      <c r="A164" s="10" t="s">
        <v>7</v>
      </c>
      <c r="B164" s="105"/>
      <c r="C164" s="106"/>
      <c r="D164" s="106"/>
      <c r="E164" s="106"/>
      <c r="F164" s="79" t="s">
        <v>185</v>
      </c>
      <c r="G164" s="107"/>
      <c r="H164" s="108"/>
      <c r="I164" s="108"/>
      <c r="J164" s="108"/>
      <c r="K164" s="73"/>
      <c r="L164" s="74"/>
    </row>
    <row r="165" spans="1:12" ht="409.5" x14ac:dyDescent="0.2">
      <c r="A165" s="10" t="s">
        <v>8</v>
      </c>
      <c r="B165" s="105"/>
      <c r="C165" s="106"/>
      <c r="D165" s="106"/>
      <c r="E165" s="106"/>
      <c r="F165" s="79" t="s">
        <v>186</v>
      </c>
      <c r="G165" s="107"/>
      <c r="H165" s="108"/>
      <c r="I165" s="108"/>
      <c r="J165" s="108"/>
      <c r="K165" s="73"/>
      <c r="L165" s="74"/>
    </row>
    <row r="166" spans="1:12" x14ac:dyDescent="0.2">
      <c r="B166" s="109"/>
      <c r="C166" s="110"/>
      <c r="D166" s="110"/>
      <c r="E166" s="110"/>
      <c r="F166" s="110"/>
      <c r="G166" s="111"/>
      <c r="H166" s="112"/>
      <c r="I166" s="112"/>
      <c r="J166" s="112"/>
      <c r="K166" s="75"/>
      <c r="L166" s="76"/>
    </row>
    <row r="167" spans="1:12" ht="22.5" x14ac:dyDescent="0.2">
      <c r="A167" s="10" t="s">
        <v>215</v>
      </c>
      <c r="B167" s="113"/>
      <c r="C167" s="114" t="s">
        <v>222</v>
      </c>
      <c r="D167" s="114"/>
      <c r="E167" s="114"/>
      <c r="F167" s="114" t="s">
        <v>172</v>
      </c>
      <c r="G167" s="115"/>
      <c r="H167" s="116"/>
      <c r="I167" s="116"/>
      <c r="J167" s="116">
        <f>SUBTOTAL(9,J154:J166)</f>
        <v>0</v>
      </c>
      <c r="K167" s="77"/>
      <c r="L167" s="78">
        <f>SUBTOTAL(9,L154:L166)</f>
        <v>0</v>
      </c>
    </row>
    <row r="168" spans="1:12" ht="12" thickBot="1" x14ac:dyDescent="0.25">
      <c r="B168" s="117"/>
      <c r="C168" s="117"/>
      <c r="D168" s="117"/>
      <c r="E168" s="117"/>
      <c r="F168" s="117"/>
      <c r="G168" s="118"/>
      <c r="H168" s="118"/>
      <c r="I168" s="118"/>
      <c r="J168" s="118"/>
      <c r="K168" s="68"/>
      <c r="L168" s="68"/>
    </row>
    <row r="169" spans="1:12" x14ac:dyDescent="0.2">
      <c r="A169" s="10" t="s">
        <v>102</v>
      </c>
      <c r="B169" s="97" t="s">
        <v>103</v>
      </c>
      <c r="C169" s="98">
        <v>724</v>
      </c>
      <c r="D169" s="98"/>
      <c r="E169" s="98"/>
      <c r="F169" s="98" t="s">
        <v>187</v>
      </c>
      <c r="G169" s="99"/>
      <c r="H169" s="100"/>
      <c r="I169" s="100"/>
      <c r="J169" s="100"/>
      <c r="K169" s="69"/>
      <c r="L169" s="70"/>
    </row>
    <row r="170" spans="1:12" x14ac:dyDescent="0.2">
      <c r="A170" s="10" t="s">
        <v>105</v>
      </c>
      <c r="B170" s="101">
        <v>33</v>
      </c>
      <c r="C170" s="102">
        <v>72410</v>
      </c>
      <c r="D170" s="102"/>
      <c r="E170" s="102" t="s">
        <v>106</v>
      </c>
      <c r="F170" s="79" t="s">
        <v>188</v>
      </c>
      <c r="G170" s="103" t="s">
        <v>139</v>
      </c>
      <c r="H170" s="104">
        <v>1</v>
      </c>
      <c r="I170" s="104"/>
      <c r="J170" s="104" t="str">
        <f>IF(ISNUMBER(I170),ROUND(H170*I170,3),"")</f>
        <v/>
      </c>
      <c r="K170" s="71"/>
      <c r="L170" s="72">
        <f>ROUND(H170*K170,2)</f>
        <v>0</v>
      </c>
    </row>
    <row r="171" spans="1:12" x14ac:dyDescent="0.2">
      <c r="A171" s="10" t="s">
        <v>5</v>
      </c>
      <c r="B171" s="105"/>
      <c r="C171" s="106"/>
      <c r="D171" s="106"/>
      <c r="E171" s="106"/>
      <c r="F171" s="79"/>
      <c r="G171" s="107"/>
      <c r="H171" s="108"/>
      <c r="I171" s="108"/>
      <c r="J171" s="108"/>
      <c r="K171" s="73"/>
      <c r="L171" s="74"/>
    </row>
    <row r="172" spans="1:12" x14ac:dyDescent="0.2">
      <c r="A172" s="10" t="s">
        <v>7</v>
      </c>
      <c r="B172" s="105"/>
      <c r="C172" s="106"/>
      <c r="D172" s="106"/>
      <c r="E172" s="106"/>
      <c r="F172" s="119">
        <v>4.2361111111111106E-2</v>
      </c>
      <c r="G172" s="107"/>
      <c r="H172" s="108"/>
      <c r="I172" s="108"/>
      <c r="J172" s="108"/>
      <c r="K172" s="73"/>
      <c r="L172" s="74"/>
    </row>
    <row r="173" spans="1:12" x14ac:dyDescent="0.2">
      <c r="A173" s="10" t="s">
        <v>8</v>
      </c>
      <c r="B173" s="105"/>
      <c r="C173" s="106"/>
      <c r="D173" s="106"/>
      <c r="E173" s="106"/>
      <c r="F173" s="79" t="s">
        <v>110</v>
      </c>
      <c r="G173" s="107"/>
      <c r="H173" s="108"/>
      <c r="I173" s="108"/>
      <c r="J173" s="108"/>
      <c r="K173" s="73"/>
      <c r="L173" s="74"/>
    </row>
    <row r="174" spans="1:12" x14ac:dyDescent="0.2">
      <c r="B174" s="109"/>
      <c r="C174" s="110"/>
      <c r="D174" s="110"/>
      <c r="E174" s="110"/>
      <c r="F174" s="110"/>
      <c r="G174" s="111"/>
      <c r="H174" s="112"/>
      <c r="I174" s="112"/>
      <c r="J174" s="112"/>
      <c r="K174" s="75"/>
      <c r="L174" s="76"/>
    </row>
    <row r="175" spans="1:12" ht="22.5" x14ac:dyDescent="0.2">
      <c r="A175" s="10" t="s">
        <v>215</v>
      </c>
      <c r="B175" s="113"/>
      <c r="C175" s="114" t="s">
        <v>223</v>
      </c>
      <c r="D175" s="114"/>
      <c r="E175" s="114"/>
      <c r="F175" s="114" t="s">
        <v>187</v>
      </c>
      <c r="G175" s="115"/>
      <c r="H175" s="116"/>
      <c r="I175" s="116"/>
      <c r="J175" s="116">
        <f>SUBTOTAL(9,J170:J174)</f>
        <v>0</v>
      </c>
      <c r="K175" s="77"/>
      <c r="L175" s="78">
        <f>SUBTOTAL(9,L170:L174)</f>
        <v>0</v>
      </c>
    </row>
    <row r="176" spans="1:12" ht="12" thickBot="1" x14ac:dyDescent="0.25">
      <c r="B176" s="117"/>
      <c r="C176" s="117"/>
      <c r="D176" s="117"/>
      <c r="E176" s="117"/>
      <c r="F176" s="117"/>
      <c r="G176" s="118"/>
      <c r="H176" s="118"/>
      <c r="I176" s="118"/>
      <c r="J176" s="118"/>
      <c r="K176" s="68"/>
      <c r="L176" s="68"/>
    </row>
    <row r="177" spans="1:12" x14ac:dyDescent="0.2">
      <c r="A177" s="10" t="s">
        <v>102</v>
      </c>
      <c r="B177" s="97" t="s">
        <v>103</v>
      </c>
      <c r="C177" s="98">
        <v>782</v>
      </c>
      <c r="D177" s="98"/>
      <c r="E177" s="98"/>
      <c r="F177" s="98" t="s">
        <v>189</v>
      </c>
      <c r="G177" s="99"/>
      <c r="H177" s="100"/>
      <c r="I177" s="100"/>
      <c r="J177" s="100"/>
      <c r="K177" s="69"/>
      <c r="L177" s="70"/>
    </row>
    <row r="178" spans="1:12" x14ac:dyDescent="0.2">
      <c r="A178" s="10" t="s">
        <v>105</v>
      </c>
      <c r="B178" s="101">
        <v>34</v>
      </c>
      <c r="C178" s="102">
        <v>78272</v>
      </c>
      <c r="D178" s="102"/>
      <c r="E178" s="102" t="s">
        <v>106</v>
      </c>
      <c r="F178" s="79" t="s">
        <v>190</v>
      </c>
      <c r="G178" s="103" t="s">
        <v>170</v>
      </c>
      <c r="H178" s="104">
        <v>64.58</v>
      </c>
      <c r="I178" s="104"/>
      <c r="J178" s="104" t="str">
        <f>IF(ISNUMBER(I178),ROUND(H178*I178,3),"")</f>
        <v/>
      </c>
      <c r="K178" s="71"/>
      <c r="L178" s="72">
        <f>ROUND(H178*K178,2)</f>
        <v>0</v>
      </c>
    </row>
    <row r="179" spans="1:12" x14ac:dyDescent="0.2">
      <c r="A179" s="10" t="s">
        <v>5</v>
      </c>
      <c r="B179" s="105"/>
      <c r="C179" s="106"/>
      <c r="D179" s="106"/>
      <c r="E179" s="106"/>
      <c r="F179" s="79"/>
      <c r="G179" s="107"/>
      <c r="H179" s="108"/>
      <c r="I179" s="108"/>
      <c r="J179" s="108"/>
      <c r="K179" s="73"/>
      <c r="L179" s="74"/>
    </row>
    <row r="180" spans="1:12" ht="33.75" x14ac:dyDescent="0.2">
      <c r="A180" s="10" t="s">
        <v>7</v>
      </c>
      <c r="B180" s="105"/>
      <c r="C180" s="106"/>
      <c r="D180" s="106"/>
      <c r="E180" s="106"/>
      <c r="F180" s="79" t="s">
        <v>191</v>
      </c>
      <c r="G180" s="107"/>
      <c r="H180" s="108"/>
      <c r="I180" s="108"/>
      <c r="J180" s="108"/>
      <c r="K180" s="73"/>
      <c r="L180" s="74"/>
    </row>
    <row r="181" spans="1:12" x14ac:dyDescent="0.2">
      <c r="A181" s="10" t="s">
        <v>8</v>
      </c>
      <c r="B181" s="105"/>
      <c r="C181" s="106"/>
      <c r="D181" s="106"/>
      <c r="E181" s="106"/>
      <c r="F181" s="79" t="s">
        <v>110</v>
      </c>
      <c r="G181" s="107"/>
      <c r="H181" s="108"/>
      <c r="I181" s="108"/>
      <c r="J181" s="108"/>
      <c r="K181" s="73"/>
      <c r="L181" s="74"/>
    </row>
    <row r="182" spans="1:12" x14ac:dyDescent="0.2">
      <c r="B182" s="109"/>
      <c r="C182" s="110"/>
      <c r="D182" s="110"/>
      <c r="E182" s="110"/>
      <c r="F182" s="110"/>
      <c r="G182" s="111"/>
      <c r="H182" s="112"/>
      <c r="I182" s="112"/>
      <c r="J182" s="112"/>
      <c r="K182" s="75"/>
      <c r="L182" s="76"/>
    </row>
    <row r="183" spans="1:12" ht="22.5" x14ac:dyDescent="0.2">
      <c r="A183" s="10" t="s">
        <v>215</v>
      </c>
      <c r="B183" s="113"/>
      <c r="C183" s="114" t="s">
        <v>224</v>
      </c>
      <c r="D183" s="114"/>
      <c r="E183" s="114"/>
      <c r="F183" s="114" t="s">
        <v>189</v>
      </c>
      <c r="G183" s="115"/>
      <c r="H183" s="116"/>
      <c r="I183" s="116"/>
      <c r="J183" s="116">
        <f>SUBTOTAL(9,J178:J182)</f>
        <v>0</v>
      </c>
      <c r="K183" s="77"/>
      <c r="L183" s="78">
        <f>SUBTOTAL(9,L178:L182)</f>
        <v>0</v>
      </c>
    </row>
    <row r="184" spans="1:12" ht="12" thickBot="1" x14ac:dyDescent="0.25">
      <c r="B184" s="117"/>
      <c r="C184" s="117"/>
      <c r="D184" s="117"/>
      <c r="E184" s="117"/>
      <c r="F184" s="117"/>
      <c r="G184" s="118"/>
      <c r="H184" s="118"/>
      <c r="I184" s="118"/>
      <c r="J184" s="118"/>
      <c r="K184" s="68"/>
      <c r="L184" s="68"/>
    </row>
    <row r="185" spans="1:12" x14ac:dyDescent="0.2">
      <c r="A185" s="10" t="s">
        <v>102</v>
      </c>
      <c r="B185" s="97" t="s">
        <v>103</v>
      </c>
      <c r="C185" s="98">
        <v>783</v>
      </c>
      <c r="D185" s="98"/>
      <c r="E185" s="98"/>
      <c r="F185" s="98" t="s">
        <v>192</v>
      </c>
      <c r="G185" s="99"/>
      <c r="H185" s="100"/>
      <c r="I185" s="100"/>
      <c r="J185" s="100"/>
      <c r="K185" s="69"/>
      <c r="L185" s="70"/>
    </row>
    <row r="186" spans="1:12" x14ac:dyDescent="0.2">
      <c r="A186" s="10" t="s">
        <v>105</v>
      </c>
      <c r="B186" s="101">
        <v>35</v>
      </c>
      <c r="C186" s="102" t="s">
        <v>193</v>
      </c>
      <c r="D186" s="102"/>
      <c r="E186" s="102" t="s">
        <v>106</v>
      </c>
      <c r="F186" s="79" t="s">
        <v>194</v>
      </c>
      <c r="G186" s="103" t="s">
        <v>170</v>
      </c>
      <c r="H186" s="104">
        <v>231.50899999999999</v>
      </c>
      <c r="I186" s="104"/>
      <c r="J186" s="104" t="str">
        <f>IF(ISNUMBER(I186),ROUND(H186*I186,3),"")</f>
        <v/>
      </c>
      <c r="K186" s="71"/>
      <c r="L186" s="72">
        <f>ROUND(H186*K186,2)</f>
        <v>0</v>
      </c>
    </row>
    <row r="187" spans="1:12" x14ac:dyDescent="0.2">
      <c r="A187" s="10" t="s">
        <v>5</v>
      </c>
      <c r="B187" s="105"/>
      <c r="C187" s="106"/>
      <c r="D187" s="106"/>
      <c r="E187" s="106"/>
      <c r="F187" s="79"/>
      <c r="G187" s="107"/>
      <c r="H187" s="108"/>
      <c r="I187" s="108"/>
      <c r="J187" s="108"/>
      <c r="K187" s="73"/>
      <c r="L187" s="74"/>
    </row>
    <row r="188" spans="1:12" ht="78.75" x14ac:dyDescent="0.2">
      <c r="A188" s="10" t="s">
        <v>7</v>
      </c>
      <c r="B188" s="105"/>
      <c r="C188" s="106"/>
      <c r="D188" s="106"/>
      <c r="E188" s="106"/>
      <c r="F188" s="79" t="s">
        <v>195</v>
      </c>
      <c r="G188" s="107"/>
      <c r="H188" s="108"/>
      <c r="I188" s="108"/>
      <c r="J188" s="108"/>
      <c r="K188" s="73"/>
      <c r="L188" s="74"/>
    </row>
    <row r="189" spans="1:12" x14ac:dyDescent="0.2">
      <c r="A189" s="10" t="s">
        <v>8</v>
      </c>
      <c r="B189" s="105"/>
      <c r="C189" s="106"/>
      <c r="D189" s="106"/>
      <c r="E189" s="106"/>
      <c r="F189" s="79" t="s">
        <v>110</v>
      </c>
      <c r="G189" s="107"/>
      <c r="H189" s="108"/>
      <c r="I189" s="108"/>
      <c r="J189" s="108"/>
      <c r="K189" s="73"/>
      <c r="L189" s="74"/>
    </row>
    <row r="190" spans="1:12" x14ac:dyDescent="0.2">
      <c r="B190" s="109"/>
      <c r="C190" s="110"/>
      <c r="D190" s="110"/>
      <c r="E190" s="110"/>
      <c r="F190" s="110"/>
      <c r="G190" s="111"/>
      <c r="H190" s="112"/>
      <c r="I190" s="112"/>
      <c r="J190" s="112"/>
      <c r="K190" s="75"/>
      <c r="L190" s="76"/>
    </row>
    <row r="191" spans="1:12" ht="22.5" x14ac:dyDescent="0.2">
      <c r="A191" s="10" t="s">
        <v>215</v>
      </c>
      <c r="B191" s="113"/>
      <c r="C191" s="114" t="s">
        <v>225</v>
      </c>
      <c r="D191" s="114"/>
      <c r="E191" s="114"/>
      <c r="F191" s="114" t="s">
        <v>192</v>
      </c>
      <c r="G191" s="115"/>
      <c r="H191" s="116"/>
      <c r="I191" s="116"/>
      <c r="J191" s="116">
        <f>SUBTOTAL(9,J186:J190)</f>
        <v>0</v>
      </c>
      <c r="K191" s="77"/>
      <c r="L191" s="78">
        <f>SUBTOTAL(9,L186:L190)</f>
        <v>0</v>
      </c>
    </row>
    <row r="192" spans="1:12" ht="12" thickBot="1" x14ac:dyDescent="0.25">
      <c r="B192" s="117"/>
      <c r="C192" s="117"/>
      <c r="D192" s="117"/>
      <c r="E192" s="117"/>
      <c r="F192" s="117"/>
      <c r="G192" s="118"/>
      <c r="H192" s="118"/>
      <c r="I192" s="118"/>
      <c r="J192" s="118"/>
      <c r="K192" s="68"/>
      <c r="L192" s="68"/>
    </row>
    <row r="193" spans="1:12" x14ac:dyDescent="0.2">
      <c r="A193" s="10" t="s">
        <v>102</v>
      </c>
      <c r="B193" s="97" t="s">
        <v>103</v>
      </c>
      <c r="C193" s="98">
        <v>80</v>
      </c>
      <c r="D193" s="98"/>
      <c r="E193" s="98"/>
      <c r="F193" s="98" t="s">
        <v>196</v>
      </c>
      <c r="G193" s="99"/>
      <c r="H193" s="100"/>
      <c r="I193" s="100"/>
      <c r="J193" s="100"/>
      <c r="K193" s="69"/>
      <c r="L193" s="70"/>
    </row>
    <row r="194" spans="1:12" x14ac:dyDescent="0.2">
      <c r="A194" s="10" t="s">
        <v>105</v>
      </c>
      <c r="B194" s="101">
        <v>36</v>
      </c>
      <c r="C194" s="102">
        <v>86326</v>
      </c>
      <c r="D194" s="102"/>
      <c r="E194" s="102" t="s">
        <v>106</v>
      </c>
      <c r="F194" s="79" t="s">
        <v>197</v>
      </c>
      <c r="G194" s="103" t="s">
        <v>128</v>
      </c>
      <c r="H194" s="104">
        <v>5.6</v>
      </c>
      <c r="I194" s="104"/>
      <c r="J194" s="104" t="str">
        <f>IF(ISNUMBER(I194),ROUND(H194*I194,3),"")</f>
        <v/>
      </c>
      <c r="K194" s="71"/>
      <c r="L194" s="72">
        <f>ROUND(H194*K194,2)</f>
        <v>0</v>
      </c>
    </row>
    <row r="195" spans="1:12" x14ac:dyDescent="0.2">
      <c r="A195" s="10" t="s">
        <v>5</v>
      </c>
      <c r="B195" s="105"/>
      <c r="C195" s="106"/>
      <c r="D195" s="106"/>
      <c r="E195" s="106"/>
      <c r="F195" s="79"/>
      <c r="G195" s="107"/>
      <c r="H195" s="108"/>
      <c r="I195" s="108"/>
      <c r="J195" s="108"/>
      <c r="K195" s="73"/>
      <c r="L195" s="74"/>
    </row>
    <row r="196" spans="1:12" x14ac:dyDescent="0.2">
      <c r="A196" s="10" t="s">
        <v>7</v>
      </c>
      <c r="B196" s="105"/>
      <c r="C196" s="106"/>
      <c r="D196" s="106"/>
      <c r="E196" s="106"/>
      <c r="F196" s="79" t="s">
        <v>198</v>
      </c>
      <c r="G196" s="107"/>
      <c r="H196" s="108"/>
      <c r="I196" s="108"/>
      <c r="J196" s="108"/>
      <c r="K196" s="73"/>
      <c r="L196" s="74"/>
    </row>
    <row r="197" spans="1:12" x14ac:dyDescent="0.2">
      <c r="A197" s="10" t="s">
        <v>8</v>
      </c>
      <c r="B197" s="105"/>
      <c r="C197" s="106"/>
      <c r="D197" s="106"/>
      <c r="E197" s="106"/>
      <c r="F197" s="79" t="s">
        <v>110</v>
      </c>
      <c r="G197" s="107"/>
      <c r="H197" s="108"/>
      <c r="I197" s="108"/>
      <c r="J197" s="108"/>
      <c r="K197" s="73"/>
      <c r="L197" s="74"/>
    </row>
    <row r="198" spans="1:12" x14ac:dyDescent="0.2">
      <c r="A198" s="10" t="s">
        <v>105</v>
      </c>
      <c r="B198" s="101">
        <v>37</v>
      </c>
      <c r="C198" s="102">
        <v>875332</v>
      </c>
      <c r="D198" s="102"/>
      <c r="E198" s="102" t="s">
        <v>106</v>
      </c>
      <c r="F198" s="79" t="s">
        <v>199</v>
      </c>
      <c r="G198" s="103" t="s">
        <v>128</v>
      </c>
      <c r="H198" s="104">
        <v>26.5</v>
      </c>
      <c r="I198" s="104"/>
      <c r="J198" s="104" t="str">
        <f>IF(ISNUMBER(I198),ROUND(H198*I198,3),"")</f>
        <v/>
      </c>
      <c r="K198" s="71"/>
      <c r="L198" s="72">
        <f>ROUND(H198*K198,2)</f>
        <v>0</v>
      </c>
    </row>
    <row r="199" spans="1:12" x14ac:dyDescent="0.2">
      <c r="A199" s="10" t="s">
        <v>5</v>
      </c>
      <c r="B199" s="105"/>
      <c r="C199" s="106"/>
      <c r="D199" s="106"/>
      <c r="E199" s="106"/>
      <c r="F199" s="79"/>
      <c r="G199" s="107"/>
      <c r="H199" s="108"/>
      <c r="I199" s="108"/>
      <c r="J199" s="108"/>
      <c r="K199" s="73"/>
      <c r="L199" s="74"/>
    </row>
    <row r="200" spans="1:12" x14ac:dyDescent="0.2">
      <c r="A200" s="10" t="s">
        <v>7</v>
      </c>
      <c r="B200" s="105"/>
      <c r="C200" s="106"/>
      <c r="D200" s="106"/>
      <c r="E200" s="106"/>
      <c r="F200" s="79" t="s">
        <v>200</v>
      </c>
      <c r="G200" s="107"/>
      <c r="H200" s="108"/>
      <c r="I200" s="108"/>
      <c r="J200" s="108"/>
      <c r="K200" s="73"/>
      <c r="L200" s="74"/>
    </row>
    <row r="201" spans="1:12" x14ac:dyDescent="0.2">
      <c r="A201" s="10" t="s">
        <v>8</v>
      </c>
      <c r="B201" s="105"/>
      <c r="C201" s="106"/>
      <c r="D201" s="106"/>
      <c r="E201" s="106"/>
      <c r="F201" s="79" t="s">
        <v>110</v>
      </c>
      <c r="G201" s="107"/>
      <c r="H201" s="108"/>
      <c r="I201" s="108"/>
      <c r="J201" s="108"/>
      <c r="K201" s="73"/>
      <c r="L201" s="74"/>
    </row>
    <row r="202" spans="1:12" x14ac:dyDescent="0.2">
      <c r="B202" s="109"/>
      <c r="C202" s="110"/>
      <c r="D202" s="110"/>
      <c r="E202" s="110"/>
      <c r="F202" s="110"/>
      <c r="G202" s="111"/>
      <c r="H202" s="112"/>
      <c r="I202" s="112"/>
      <c r="J202" s="112"/>
      <c r="K202" s="75"/>
      <c r="L202" s="76"/>
    </row>
    <row r="203" spans="1:12" ht="22.5" x14ac:dyDescent="0.2">
      <c r="A203" s="10" t="s">
        <v>215</v>
      </c>
      <c r="B203" s="113"/>
      <c r="C203" s="114" t="s">
        <v>226</v>
      </c>
      <c r="D203" s="114"/>
      <c r="E203" s="114"/>
      <c r="F203" s="114" t="s">
        <v>196</v>
      </c>
      <c r="G203" s="115"/>
      <c r="H203" s="116"/>
      <c r="I203" s="116"/>
      <c r="J203" s="116">
        <f>SUBTOTAL(9,J194:J202)</f>
        <v>0</v>
      </c>
      <c r="K203" s="77"/>
      <c r="L203" s="78">
        <f>SUBTOTAL(9,L194:L202)</f>
        <v>0</v>
      </c>
    </row>
    <row r="204" spans="1:12" ht="12" thickBot="1" x14ac:dyDescent="0.25">
      <c r="B204" s="117"/>
      <c r="C204" s="117"/>
      <c r="D204" s="117"/>
      <c r="E204" s="117"/>
      <c r="F204" s="117"/>
      <c r="G204" s="118"/>
      <c r="H204" s="118"/>
      <c r="I204" s="118"/>
      <c r="J204" s="118"/>
      <c r="K204" s="68"/>
      <c r="L204" s="68"/>
    </row>
    <row r="205" spans="1:12" x14ac:dyDescent="0.2">
      <c r="A205" s="10" t="s">
        <v>102</v>
      </c>
      <c r="B205" s="97" t="s">
        <v>103</v>
      </c>
      <c r="C205" s="98">
        <v>90</v>
      </c>
      <c r="D205" s="98"/>
      <c r="E205" s="98"/>
      <c r="F205" s="98" t="s">
        <v>201</v>
      </c>
      <c r="G205" s="99"/>
      <c r="H205" s="100"/>
      <c r="I205" s="100"/>
      <c r="J205" s="100"/>
      <c r="K205" s="69"/>
      <c r="L205" s="70"/>
    </row>
    <row r="206" spans="1:12" x14ac:dyDescent="0.2">
      <c r="A206" s="10" t="s">
        <v>105</v>
      </c>
      <c r="B206" s="101">
        <v>101</v>
      </c>
      <c r="C206" s="102">
        <v>91345</v>
      </c>
      <c r="D206" s="102"/>
      <c r="E206" s="102" t="s">
        <v>106</v>
      </c>
      <c r="F206" s="79" t="s">
        <v>232</v>
      </c>
      <c r="G206" s="103" t="s">
        <v>139</v>
      </c>
      <c r="H206" s="104">
        <v>4</v>
      </c>
      <c r="I206" s="104"/>
      <c r="J206" s="104" t="str">
        <f>IF(ISNUMBER(I206),ROUND(H206*I206,3),"")</f>
        <v/>
      </c>
      <c r="K206" s="71"/>
      <c r="L206" s="72">
        <f>ROUND(H206*K206,2)</f>
        <v>0</v>
      </c>
    </row>
    <row r="207" spans="1:12" x14ac:dyDescent="0.2">
      <c r="A207" s="10" t="s">
        <v>5</v>
      </c>
      <c r="B207" s="105"/>
      <c r="C207" s="106"/>
      <c r="D207" s="106"/>
      <c r="E207" s="106"/>
      <c r="F207" s="79"/>
      <c r="G207" s="107"/>
      <c r="H207" s="108"/>
      <c r="I207" s="108"/>
      <c r="J207" s="108"/>
      <c r="K207" s="73"/>
      <c r="L207" s="74"/>
    </row>
    <row r="208" spans="1:12" x14ac:dyDescent="0.2">
      <c r="A208" s="10" t="s">
        <v>7</v>
      </c>
      <c r="B208" s="105"/>
      <c r="C208" s="106"/>
      <c r="D208" s="106"/>
      <c r="E208" s="106"/>
      <c r="F208" s="79" t="s">
        <v>233</v>
      </c>
      <c r="G208" s="107"/>
      <c r="H208" s="108"/>
      <c r="I208" s="108"/>
      <c r="J208" s="108"/>
      <c r="K208" s="73"/>
      <c r="L208" s="74"/>
    </row>
    <row r="209" spans="1:12" x14ac:dyDescent="0.2">
      <c r="A209" s="10" t="s">
        <v>8</v>
      </c>
      <c r="B209" s="105"/>
      <c r="C209" s="106"/>
      <c r="D209" s="106"/>
      <c r="E209" s="106"/>
      <c r="F209" s="79" t="s">
        <v>110</v>
      </c>
      <c r="G209" s="107"/>
      <c r="H209" s="108"/>
      <c r="I209" s="108"/>
      <c r="J209" s="108"/>
      <c r="K209" s="73"/>
      <c r="L209" s="74"/>
    </row>
    <row r="210" spans="1:12" x14ac:dyDescent="0.2">
      <c r="A210" s="10" t="s">
        <v>105</v>
      </c>
      <c r="B210" s="101">
        <v>38</v>
      </c>
      <c r="C210" s="102">
        <v>935212</v>
      </c>
      <c r="D210" s="102"/>
      <c r="E210" s="102" t="s">
        <v>106</v>
      </c>
      <c r="F210" s="79" t="s">
        <v>202</v>
      </c>
      <c r="G210" s="103" t="s">
        <v>128</v>
      </c>
      <c r="H210" s="104">
        <v>0.5</v>
      </c>
      <c r="I210" s="104"/>
      <c r="J210" s="104" t="str">
        <f>IF(ISNUMBER(I210),ROUND(H210*I210,3),"")</f>
        <v/>
      </c>
      <c r="K210" s="71"/>
      <c r="L210" s="72">
        <f>ROUND(H210*K210,2)</f>
        <v>0</v>
      </c>
    </row>
    <row r="211" spans="1:12" x14ac:dyDescent="0.2">
      <c r="A211" s="10" t="s">
        <v>5</v>
      </c>
      <c r="B211" s="105"/>
      <c r="C211" s="106"/>
      <c r="D211" s="106"/>
      <c r="E211" s="106"/>
      <c r="F211" s="79"/>
      <c r="G211" s="107"/>
      <c r="H211" s="108"/>
      <c r="I211" s="108"/>
      <c r="J211" s="108"/>
      <c r="K211" s="73"/>
      <c r="L211" s="74"/>
    </row>
    <row r="212" spans="1:12" x14ac:dyDescent="0.2">
      <c r="A212" s="10" t="s">
        <v>7</v>
      </c>
      <c r="B212" s="105"/>
      <c r="C212" s="106"/>
      <c r="D212" s="106"/>
      <c r="E212" s="106"/>
      <c r="F212" s="79" t="s">
        <v>203</v>
      </c>
      <c r="G212" s="107"/>
      <c r="H212" s="108"/>
      <c r="I212" s="108"/>
      <c r="J212" s="108"/>
      <c r="K212" s="73"/>
      <c r="L212" s="74"/>
    </row>
    <row r="213" spans="1:12" x14ac:dyDescent="0.2">
      <c r="A213" s="10" t="s">
        <v>8</v>
      </c>
      <c r="B213" s="105"/>
      <c r="C213" s="106"/>
      <c r="D213" s="106"/>
      <c r="E213" s="106"/>
      <c r="F213" s="79" t="s">
        <v>110</v>
      </c>
      <c r="G213" s="107"/>
      <c r="H213" s="108"/>
      <c r="I213" s="108"/>
      <c r="J213" s="108"/>
      <c r="K213" s="73"/>
      <c r="L213" s="74"/>
    </row>
    <row r="214" spans="1:12" x14ac:dyDescent="0.2">
      <c r="A214" s="10" t="s">
        <v>105</v>
      </c>
      <c r="B214" s="101">
        <v>39</v>
      </c>
      <c r="C214" s="102">
        <v>93551</v>
      </c>
      <c r="D214" s="102"/>
      <c r="E214" s="102" t="s">
        <v>106</v>
      </c>
      <c r="F214" s="79" t="s">
        <v>204</v>
      </c>
      <c r="G214" s="103" t="s">
        <v>128</v>
      </c>
      <c r="H214" s="104">
        <v>19.899999999999999</v>
      </c>
      <c r="I214" s="104"/>
      <c r="J214" s="104" t="str">
        <f>IF(ISNUMBER(I214),ROUND(H214*I214,3),"")</f>
        <v/>
      </c>
      <c r="K214" s="71"/>
      <c r="L214" s="72">
        <f>ROUND(H214*K214,2)</f>
        <v>0</v>
      </c>
    </row>
    <row r="215" spans="1:12" x14ac:dyDescent="0.2">
      <c r="A215" s="10" t="s">
        <v>5</v>
      </c>
      <c r="B215" s="105"/>
      <c r="C215" s="106"/>
      <c r="D215" s="106"/>
      <c r="E215" s="106"/>
      <c r="F215" s="79"/>
      <c r="G215" s="107"/>
      <c r="H215" s="108"/>
      <c r="I215" s="108"/>
      <c r="J215" s="108"/>
      <c r="K215" s="73"/>
      <c r="L215" s="74"/>
    </row>
    <row r="216" spans="1:12" ht="33.75" x14ac:dyDescent="0.2">
      <c r="A216" s="10" t="s">
        <v>7</v>
      </c>
      <c r="B216" s="105"/>
      <c r="C216" s="106"/>
      <c r="D216" s="106"/>
      <c r="E216" s="106"/>
      <c r="F216" s="79" t="s">
        <v>205</v>
      </c>
      <c r="G216" s="107"/>
      <c r="H216" s="108"/>
      <c r="I216" s="108"/>
      <c r="J216" s="108"/>
      <c r="K216" s="73"/>
      <c r="L216" s="74"/>
    </row>
    <row r="217" spans="1:12" x14ac:dyDescent="0.2">
      <c r="A217" s="10" t="s">
        <v>8</v>
      </c>
      <c r="B217" s="105"/>
      <c r="C217" s="106"/>
      <c r="D217" s="106"/>
      <c r="E217" s="106"/>
      <c r="F217" s="79" t="s">
        <v>110</v>
      </c>
      <c r="G217" s="107"/>
      <c r="H217" s="108"/>
      <c r="I217" s="108"/>
      <c r="J217" s="108"/>
      <c r="K217" s="73"/>
      <c r="L217" s="74"/>
    </row>
    <row r="218" spans="1:12" x14ac:dyDescent="0.2">
      <c r="A218" s="10" t="s">
        <v>105</v>
      </c>
      <c r="B218" s="101">
        <v>40</v>
      </c>
      <c r="C218" s="102">
        <v>93650</v>
      </c>
      <c r="D218" s="102"/>
      <c r="E218" s="102" t="s">
        <v>106</v>
      </c>
      <c r="F218" s="79" t="s">
        <v>206</v>
      </c>
      <c r="G218" s="103" t="s">
        <v>207</v>
      </c>
      <c r="H218" s="104">
        <v>228</v>
      </c>
      <c r="I218" s="104"/>
      <c r="J218" s="104" t="str">
        <f>IF(ISNUMBER(I218),ROUND(H218*I218,3),"")</f>
        <v/>
      </c>
      <c r="K218" s="71"/>
      <c r="L218" s="72">
        <f>ROUND(H218*K218,2)</f>
        <v>0</v>
      </c>
    </row>
    <row r="219" spans="1:12" x14ac:dyDescent="0.2">
      <c r="A219" s="10" t="s">
        <v>5</v>
      </c>
      <c r="B219" s="105"/>
      <c r="C219" s="106"/>
      <c r="D219" s="106"/>
      <c r="E219" s="106"/>
      <c r="F219" s="79"/>
      <c r="G219" s="107"/>
      <c r="H219" s="108"/>
      <c r="I219" s="108"/>
      <c r="J219" s="108"/>
      <c r="K219" s="73"/>
      <c r="L219" s="74"/>
    </row>
    <row r="220" spans="1:12" x14ac:dyDescent="0.2">
      <c r="A220" s="10" t="s">
        <v>7</v>
      </c>
      <c r="B220" s="105"/>
      <c r="C220" s="106"/>
      <c r="D220" s="106"/>
      <c r="E220" s="106"/>
      <c r="F220" s="79" t="s">
        <v>208</v>
      </c>
      <c r="G220" s="107"/>
      <c r="H220" s="108"/>
      <c r="I220" s="108"/>
      <c r="J220" s="108"/>
      <c r="K220" s="73"/>
      <c r="L220" s="74"/>
    </row>
    <row r="221" spans="1:12" x14ac:dyDescent="0.2">
      <c r="A221" s="10" t="s">
        <v>8</v>
      </c>
      <c r="B221" s="105"/>
      <c r="C221" s="106"/>
      <c r="D221" s="106"/>
      <c r="E221" s="106"/>
      <c r="F221" s="79" t="s">
        <v>110</v>
      </c>
      <c r="G221" s="107"/>
      <c r="H221" s="108"/>
      <c r="I221" s="108"/>
      <c r="J221" s="108"/>
      <c r="K221" s="73"/>
      <c r="L221" s="74"/>
    </row>
    <row r="222" spans="1:12" x14ac:dyDescent="0.2">
      <c r="A222" s="10" t="s">
        <v>105</v>
      </c>
      <c r="B222" s="101">
        <v>41</v>
      </c>
      <c r="C222" s="102">
        <v>936501</v>
      </c>
      <c r="D222" s="102"/>
      <c r="E222" s="102" t="s">
        <v>106</v>
      </c>
      <c r="F222" s="79" t="s">
        <v>209</v>
      </c>
      <c r="G222" s="103" t="s">
        <v>207</v>
      </c>
      <c r="H222" s="104">
        <v>8</v>
      </c>
      <c r="I222" s="104"/>
      <c r="J222" s="104" t="str">
        <f>IF(ISNUMBER(I222),ROUND(H222*I222,3),"")</f>
        <v/>
      </c>
      <c r="K222" s="71"/>
      <c r="L222" s="72">
        <f>ROUND(H222*K222,2)</f>
        <v>0</v>
      </c>
    </row>
    <row r="223" spans="1:12" x14ac:dyDescent="0.2">
      <c r="A223" s="10" t="s">
        <v>5</v>
      </c>
      <c r="B223" s="105"/>
      <c r="C223" s="106"/>
      <c r="D223" s="106"/>
      <c r="E223" s="106"/>
      <c r="F223" s="79"/>
      <c r="G223" s="107"/>
      <c r="H223" s="108"/>
      <c r="I223" s="108"/>
      <c r="J223" s="108"/>
      <c r="K223" s="73"/>
      <c r="L223" s="74"/>
    </row>
    <row r="224" spans="1:12" x14ac:dyDescent="0.2">
      <c r="A224" s="10" t="s">
        <v>7</v>
      </c>
      <c r="B224" s="105"/>
      <c r="C224" s="106"/>
      <c r="D224" s="106"/>
      <c r="E224" s="106"/>
      <c r="F224" s="79" t="s">
        <v>210</v>
      </c>
      <c r="G224" s="107"/>
      <c r="H224" s="108"/>
      <c r="I224" s="108"/>
      <c r="J224" s="108"/>
      <c r="K224" s="73"/>
      <c r="L224" s="74"/>
    </row>
    <row r="225" spans="1:12" x14ac:dyDescent="0.2">
      <c r="A225" s="10" t="s">
        <v>8</v>
      </c>
      <c r="B225" s="105"/>
      <c r="C225" s="106"/>
      <c r="D225" s="106"/>
      <c r="E225" s="106"/>
      <c r="F225" s="79" t="s">
        <v>110</v>
      </c>
      <c r="G225" s="107"/>
      <c r="H225" s="108"/>
      <c r="I225" s="108"/>
      <c r="J225" s="108"/>
      <c r="K225" s="73"/>
      <c r="L225" s="74"/>
    </row>
    <row r="226" spans="1:12" x14ac:dyDescent="0.2">
      <c r="A226" s="10" t="s">
        <v>105</v>
      </c>
      <c r="B226" s="101">
        <v>42</v>
      </c>
      <c r="C226" s="102" t="s">
        <v>211</v>
      </c>
      <c r="D226" s="102"/>
      <c r="E226" s="102" t="s">
        <v>212</v>
      </c>
      <c r="F226" s="79" t="s">
        <v>213</v>
      </c>
      <c r="G226" s="103" t="s">
        <v>139</v>
      </c>
      <c r="H226" s="104">
        <v>2</v>
      </c>
      <c r="I226" s="104"/>
      <c r="J226" s="104" t="str">
        <f>IF(ISNUMBER(I226),ROUND(H226*I226,3),"")</f>
        <v/>
      </c>
      <c r="K226" s="71"/>
      <c r="L226" s="72">
        <f>ROUND(H226*K226,2)</f>
        <v>0</v>
      </c>
    </row>
    <row r="227" spans="1:12" x14ac:dyDescent="0.2">
      <c r="A227" s="10" t="s">
        <v>5</v>
      </c>
      <c r="B227" s="105"/>
      <c r="C227" s="106"/>
      <c r="D227" s="106"/>
      <c r="E227" s="106"/>
      <c r="F227" s="79"/>
      <c r="G227" s="107"/>
      <c r="H227" s="108"/>
      <c r="I227" s="108"/>
      <c r="J227" s="108"/>
      <c r="K227" s="73"/>
      <c r="L227" s="74"/>
    </row>
    <row r="228" spans="1:12" x14ac:dyDescent="0.2">
      <c r="A228" s="10" t="s">
        <v>7</v>
      </c>
      <c r="B228" s="105"/>
      <c r="C228" s="106"/>
      <c r="D228" s="106"/>
      <c r="E228" s="106"/>
      <c r="F228" s="119">
        <v>4.3055555555555562E-2</v>
      </c>
      <c r="G228" s="107"/>
      <c r="H228" s="108"/>
      <c r="I228" s="108"/>
      <c r="J228" s="108"/>
      <c r="K228" s="73"/>
      <c r="L228" s="74"/>
    </row>
    <row r="229" spans="1:12" ht="22.5" x14ac:dyDescent="0.2">
      <c r="A229" s="10" t="s">
        <v>8</v>
      </c>
      <c r="B229" s="105"/>
      <c r="C229" s="106"/>
      <c r="D229" s="106"/>
      <c r="E229" s="106"/>
      <c r="F229" s="79" t="s">
        <v>214</v>
      </c>
      <c r="G229" s="107"/>
      <c r="H229" s="108"/>
      <c r="I229" s="108"/>
      <c r="J229" s="108"/>
      <c r="K229" s="73"/>
      <c r="L229" s="74"/>
    </row>
    <row r="230" spans="1:12" x14ac:dyDescent="0.2">
      <c r="B230" s="120"/>
      <c r="C230" s="121"/>
      <c r="D230" s="121"/>
      <c r="E230" s="121"/>
      <c r="F230" s="121"/>
      <c r="G230" s="122"/>
      <c r="H230" s="123"/>
      <c r="I230" s="123"/>
      <c r="J230" s="123"/>
      <c r="K230" s="81"/>
      <c r="L230" s="82"/>
    </row>
    <row r="231" spans="1:12" ht="22.5" x14ac:dyDescent="0.2">
      <c r="A231" s="10" t="s">
        <v>215</v>
      </c>
      <c r="B231" s="113"/>
      <c r="C231" s="114" t="s">
        <v>227</v>
      </c>
      <c r="D231" s="114"/>
      <c r="E231" s="114"/>
      <c r="F231" s="114" t="s">
        <v>201</v>
      </c>
      <c r="G231" s="115"/>
      <c r="H231" s="116"/>
      <c r="I231" s="116"/>
      <c r="J231" s="116">
        <f>SUBTOTAL(9,J210:J230)</f>
        <v>0</v>
      </c>
      <c r="K231" s="77"/>
      <c r="L231" s="78">
        <f>SUBTOTAL(9,L210:L230)</f>
        <v>0</v>
      </c>
    </row>
    <row r="232" spans="1:12" x14ac:dyDescent="0.2">
      <c r="B232" s="124"/>
      <c r="C232" s="124"/>
      <c r="D232" s="124"/>
      <c r="E232" s="124"/>
      <c r="F232" s="124"/>
      <c r="G232" s="125"/>
      <c r="H232" s="125"/>
      <c r="I232" s="125"/>
      <c r="J232" s="125"/>
      <c r="K232" s="80"/>
      <c r="L232" s="80"/>
    </row>
  </sheetData>
  <sheetProtection formatCells="0" formatColumns="0" formatRows="0" insertColumns="0" insertRows="0" deleteColumns="0" deleteRows="0" sort="0" autoFilter="0"/>
  <mergeCells count="28">
    <mergeCell ref="G10:G12"/>
    <mergeCell ref="E10:E12"/>
    <mergeCell ref="I8:J8"/>
    <mergeCell ref="B1:H1"/>
    <mergeCell ref="B2:C2"/>
    <mergeCell ref="I2:J2"/>
    <mergeCell ref="K2:L2"/>
    <mergeCell ref="K10:L11"/>
    <mergeCell ref="I10:I12"/>
    <mergeCell ref="J10:J12"/>
    <mergeCell ref="B4:D4"/>
    <mergeCell ref="I5:J5"/>
    <mergeCell ref="F5:H5"/>
    <mergeCell ref="B7:D7"/>
    <mergeCell ref="B10:B12"/>
    <mergeCell ref="H10:H12"/>
    <mergeCell ref="C10:C12"/>
    <mergeCell ref="D10:D12"/>
    <mergeCell ref="B9:J9"/>
    <mergeCell ref="I7:J7"/>
    <mergeCell ref="I4:J4"/>
    <mergeCell ref="F10:F12"/>
    <mergeCell ref="K3:L3"/>
    <mergeCell ref="I6:J6"/>
    <mergeCell ref="F6:H6"/>
    <mergeCell ref="F7:H7"/>
    <mergeCell ref="B8:D8"/>
    <mergeCell ref="G8:H8"/>
  </mergeCells>
  <conditionalFormatting sqref="F6">
    <cfRule type="expression" dxfId="1" priority="2">
      <formula>$E$5="Ostatní"</formula>
    </cfRule>
    <cfRule type="expression" dxfId="0" priority="4">
      <formula>$E$6="Ostatní"</formula>
    </cfRule>
  </conditionalFormatting>
  <dataValidations xWindow="588" yWindow="629" count="9">
    <dataValidation type="list" allowBlank="1" showInputMessage="1" showErrorMessage="1" sqref="E6">
      <formula1>"SŽDC s.o., Ostatní"</formula1>
    </dataValidation>
    <dataValidation type="date" allowBlank="1" showInputMessage="1" showErrorMessage="1" sqref="L8">
      <formula1>42370</formula1>
      <formula2>55153</formula2>
    </dataValidation>
    <dataValidation type="list" allowBlank="1" showInputMessage="1" showErrorMessage="1" promptTitle="Výběr stádia dle seznamu:" prompt="Stádium 3_x000a_Stádium 2" sqref="E5">
      <formula1>"Stádium 2,Stádium 3"</formula1>
    </dataValidation>
    <dataValidation type="list" allowBlank="1" showInputMessage="1" showErrorMessage="1"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formula1>"801,802,803,811,812, 813, 814,815, 817, 821,822, 823,824,825,826,827,828,831,832,833,838,839"</formula1>
    </dataValidation>
    <dataValidation type="date" allowBlank="1" showInputMessage="1" showErrorMessage="1" errorTitle="Špatný datum" error="Datum musí být v rozmezí_x000a_od 1.1.2016_x000a_do 31.12.2050" promptTitle="Vložit datum" prompt="ve formátu: dd.mm.rrrr" sqref="K8">
      <formula1>42370</formula1>
      <formula2>55153</formula2>
    </dataValidation>
    <dataValidation allowBlank="1" showInputMessage="1" showErrorMessage="1" promptTitle="S-kód" prompt="Číslo pod kterým je stavba evidovaná v systému SŽDC." sqref="K6"/>
    <dataValidation type="date" allowBlank="1" showInputMessage="1" showErrorMessage="1" prompt="Uvede se předpokládaná doba ukončení realizace konkrétního SO/PS dle Harmonogramu výstavby (den.měsíc.rok - např. 01.12.2020), který je uveden v příslušné části dokumentace stavby." sqref="E8">
      <formula1>42370</formula1>
      <formula2>55153</formula2>
    </dataValidation>
    <dataValidation type="date" allowBlank="1" showInputMessage="1" showErrorMessage="1" prompt="Uvede se předpokládaná doba zahájení realizace konkrétního SO/PS dle Harmonogramu výstavby (den.měsíc.rok - např. 01.12.2020), který je uveden v příslušné části dokumentace stavby." sqref="E7">
      <formula1>42370</formula1>
      <formula2>55153</formula2>
    </dataValidation>
    <dataValidation allowBlank="1" showInputMessage="1" showErrorMessage="1" promptTitle="Číselné označení SO/PS " prompt="musí být uvedeno i v názvu listu SO (nebo PS) XX-XX-XX._x000a_Každé SO/PS musí být zpracováno v samostatném formuláři." sqref="D3"/>
  </dataValidations>
  <pageMargins left="0.70866141732283472" right="0.70866141732283472" top="0.74803149606299213" bottom="0.74803149606299213" header="0.31496062992125984" footer="0.31496062992125984"/>
  <pageSetup paperSize="9" scale="70" fitToHeight="0" orientation="landscape" blackAndWhite="1" r:id="rId1"/>
  <headerFooter>
    <oddHeader>&amp;L&amp;"Arial,Tučné"&amp;10FORMULÁŘ SO/PS&amp;"Arial,Kurzíva"&amp;8verze SOPS/PR/2017/08/01</oddHeader>
    <oddFooter>&amp;L&amp;"Arial,Obyčejné"&amp;10&amp;A&amp;R&amp;"Arial,Obyčejné"&amp;10&amp;P/&amp;N</oddFooter>
  </headerFooter>
  <drawing r:id="rId2"/>
  <legacyDrawing r:id="rId3"/>
  <extLst>
    <ext xmlns:x14="http://schemas.microsoft.com/office/spreadsheetml/2009/9/main" uri="{CCE6A557-97BC-4b89-ADB6-D9C93CAAB3DF}">
      <x14:dataValidations xmlns:xm="http://schemas.microsoft.com/office/excel/2006/main" xWindow="588" yWindow="629" count="1">
        <x14:dataValidation type="list" allowBlank="1" showInputMessage="1" showErrorMessage="1">
          <x14:formula1>
            <xm:f>'Kategorie monitoringu'!$A$1:$A$25</xm:f>
          </x14:formula1>
          <xm:sqref>E4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
  <dimension ref="A1:C26"/>
  <sheetViews>
    <sheetView workbookViewId="0">
      <selection activeCell="L26" activeCellId="6" sqref="L29 O3 B2:C2 Q8 Q8 L34 L26:M26"/>
    </sheetView>
  </sheetViews>
  <sheetFormatPr defaultRowHeight="15" x14ac:dyDescent="0.25"/>
  <cols>
    <col min="1" max="1" width="13.7109375" customWidth="1"/>
    <col min="2" max="2" width="53.85546875" customWidth="1"/>
    <col min="3" max="3" width="9.140625" style="38"/>
  </cols>
  <sheetData>
    <row r="1" spans="1:3" ht="15.75" thickTop="1" x14ac:dyDescent="0.25">
      <c r="A1" s="31" t="s">
        <v>35</v>
      </c>
      <c r="B1" s="32" t="s">
        <v>31</v>
      </c>
      <c r="C1" s="37"/>
    </row>
    <row r="2" spans="1:3" x14ac:dyDescent="0.25">
      <c r="A2" s="33" t="s">
        <v>36</v>
      </c>
      <c r="B2" s="34" t="s">
        <v>32</v>
      </c>
      <c r="C2" s="37"/>
    </row>
    <row r="3" spans="1:3" x14ac:dyDescent="0.25">
      <c r="A3" s="33" t="s">
        <v>37</v>
      </c>
      <c r="B3" s="34" t="s">
        <v>33</v>
      </c>
      <c r="C3" s="37"/>
    </row>
    <row r="4" spans="1:3" x14ac:dyDescent="0.25">
      <c r="A4" s="33" t="s">
        <v>38</v>
      </c>
      <c r="B4" s="34" t="s">
        <v>34</v>
      </c>
      <c r="C4" s="37"/>
    </row>
    <row r="5" spans="1:3" x14ac:dyDescent="0.25">
      <c r="A5" s="33" t="s">
        <v>39</v>
      </c>
      <c r="B5" s="34" t="s">
        <v>40</v>
      </c>
      <c r="C5" s="37"/>
    </row>
    <row r="6" spans="1:3" x14ac:dyDescent="0.25">
      <c r="A6" s="33" t="s">
        <v>41</v>
      </c>
      <c r="B6" s="34" t="s">
        <v>42</v>
      </c>
      <c r="C6" s="37"/>
    </row>
    <row r="7" spans="1:3" x14ac:dyDescent="0.25">
      <c r="A7" s="33" t="s">
        <v>43</v>
      </c>
      <c r="B7" s="34" t="s">
        <v>44</v>
      </c>
      <c r="C7" s="37"/>
    </row>
    <row r="8" spans="1:3" x14ac:dyDescent="0.25">
      <c r="A8" s="33" t="s">
        <v>45</v>
      </c>
      <c r="B8" s="34" t="s">
        <v>46</v>
      </c>
      <c r="C8" s="37"/>
    </row>
    <row r="9" spans="1:3" x14ac:dyDescent="0.25">
      <c r="A9" s="33" t="s">
        <v>47</v>
      </c>
      <c r="B9" s="34" t="s">
        <v>48</v>
      </c>
      <c r="C9" s="37"/>
    </row>
    <row r="10" spans="1:3" x14ac:dyDescent="0.25">
      <c r="A10" s="33" t="s">
        <v>49</v>
      </c>
      <c r="B10" s="34" t="s">
        <v>50</v>
      </c>
      <c r="C10" s="37"/>
    </row>
    <row r="11" spans="1:3" x14ac:dyDescent="0.25">
      <c r="A11" s="33" t="s">
        <v>51</v>
      </c>
      <c r="B11" s="34" t="s">
        <v>52</v>
      </c>
      <c r="C11" s="37"/>
    </row>
    <row r="12" spans="1:3" x14ac:dyDescent="0.25">
      <c r="A12" s="33" t="s">
        <v>53</v>
      </c>
      <c r="B12" s="34" t="s">
        <v>54</v>
      </c>
      <c r="C12" s="37"/>
    </row>
    <row r="13" spans="1:3" x14ac:dyDescent="0.25">
      <c r="A13" s="33" t="s">
        <v>55</v>
      </c>
      <c r="B13" s="34" t="s">
        <v>56</v>
      </c>
      <c r="C13" s="37"/>
    </row>
    <row r="14" spans="1:3" ht="25.5" x14ac:dyDescent="0.25">
      <c r="A14" s="33" t="s">
        <v>57</v>
      </c>
      <c r="B14" s="34" t="s">
        <v>58</v>
      </c>
      <c r="C14" s="37"/>
    </row>
    <row r="15" spans="1:3" x14ac:dyDescent="0.25">
      <c r="A15" s="33" t="s">
        <v>59</v>
      </c>
      <c r="B15" s="34" t="s">
        <v>60</v>
      </c>
      <c r="C15" s="37"/>
    </row>
    <row r="16" spans="1:3" x14ac:dyDescent="0.25">
      <c r="A16" s="33" t="s">
        <v>61</v>
      </c>
      <c r="B16" s="34" t="s">
        <v>62</v>
      </c>
      <c r="C16" s="37"/>
    </row>
    <row r="17" spans="1:3" x14ac:dyDescent="0.25">
      <c r="A17" s="33" t="s">
        <v>63</v>
      </c>
      <c r="B17" s="34" t="s">
        <v>64</v>
      </c>
      <c r="C17" s="37"/>
    </row>
    <row r="18" spans="1:3" x14ac:dyDescent="0.25">
      <c r="A18" s="33" t="s">
        <v>65</v>
      </c>
      <c r="B18" s="34" t="s">
        <v>66</v>
      </c>
      <c r="C18" s="37"/>
    </row>
    <row r="19" spans="1:3" x14ac:dyDescent="0.25">
      <c r="A19" s="33" t="s">
        <v>67</v>
      </c>
      <c r="B19" s="34" t="s">
        <v>68</v>
      </c>
      <c r="C19" s="37"/>
    </row>
    <row r="20" spans="1:3" x14ac:dyDescent="0.25">
      <c r="A20" s="33" t="s">
        <v>69</v>
      </c>
      <c r="B20" s="34" t="s">
        <v>70</v>
      </c>
      <c r="C20" s="37"/>
    </row>
    <row r="21" spans="1:3" x14ac:dyDescent="0.25">
      <c r="A21" s="33" t="s">
        <v>71</v>
      </c>
      <c r="B21" s="34" t="s">
        <v>72</v>
      </c>
      <c r="C21" s="37"/>
    </row>
    <row r="22" spans="1:3" x14ac:dyDescent="0.25">
      <c r="A22" s="33" t="s">
        <v>73</v>
      </c>
      <c r="B22" s="34" t="s">
        <v>74</v>
      </c>
      <c r="C22" s="37"/>
    </row>
    <row r="23" spans="1:3" x14ac:dyDescent="0.25">
      <c r="A23" s="33" t="s">
        <v>75</v>
      </c>
      <c r="B23" s="34" t="s">
        <v>76</v>
      </c>
      <c r="C23" s="37"/>
    </row>
    <row r="24" spans="1:3" x14ac:dyDescent="0.25">
      <c r="A24" s="33" t="s">
        <v>77</v>
      </c>
      <c r="B24" s="34" t="s">
        <v>78</v>
      </c>
      <c r="C24" s="37"/>
    </row>
    <row r="25" spans="1:3" ht="15.75" thickBot="1" x14ac:dyDescent="0.3">
      <c r="A25" s="35" t="s">
        <v>79</v>
      </c>
      <c r="B25" s="36" t="s">
        <v>80</v>
      </c>
      <c r="C25" s="37"/>
    </row>
    <row r="26" spans="1:3" ht="15.75" thickTop="1" x14ac:dyDescent="0.25"/>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3">
    <pageSetUpPr fitToPage="1"/>
  </sheetPr>
  <dimension ref="A1:L22"/>
  <sheetViews>
    <sheetView showGridLines="0" workbookViewId="0">
      <pane ySplit="1" topLeftCell="A2" activePane="bottomLeft" state="frozen"/>
      <selection activeCell="L26" activeCellId="6" sqref="L29 O3 B2:C2 Q8 Q8 L34 L26:M26"/>
      <selection pane="bottomLeft" activeCell="L26" activeCellId="6" sqref="L29 O3 B2:C2 Q8 Q8 L34 L26:M26"/>
    </sheetView>
  </sheetViews>
  <sheetFormatPr defaultColWidth="9.140625" defaultRowHeight="11.25" x14ac:dyDescent="0.2"/>
  <cols>
    <col min="1" max="1" width="3.5703125" style="27" customWidth="1"/>
    <col min="2" max="2" width="4.42578125" style="10" customWidth="1"/>
    <col min="3" max="3" width="10.5703125" style="10" customWidth="1"/>
    <col min="4" max="5" width="10" style="10" customWidth="1"/>
    <col min="6" max="6" width="74.140625" style="10" customWidth="1"/>
    <col min="7" max="7" width="9" style="11" customWidth="1"/>
    <col min="8" max="8" width="13" style="11" customWidth="1"/>
    <col min="9" max="10" width="9" style="11" customWidth="1"/>
    <col min="11" max="12" width="12.85546875" style="11" customWidth="1"/>
    <col min="13" max="16384" width="9.140625" style="10"/>
  </cols>
  <sheetData>
    <row r="1" spans="1:12" s="1" customFormat="1" ht="13.5" customHeight="1" thickBot="1" x14ac:dyDescent="0.3">
      <c r="A1" s="7" t="s">
        <v>6</v>
      </c>
      <c r="B1" s="56"/>
      <c r="C1" s="57"/>
      <c r="D1" s="57"/>
      <c r="E1" s="57"/>
      <c r="F1" s="58"/>
      <c r="G1" s="57"/>
      <c r="H1" s="62"/>
      <c r="I1" s="62"/>
      <c r="J1" s="62"/>
      <c r="K1" s="63"/>
      <c r="L1" s="64">
        <f>ROUND((ROUND(H1,3))*(ROUND(K1,2)),2)</f>
        <v>0</v>
      </c>
    </row>
    <row r="2" spans="1:12" s="1" customFormat="1" ht="12.75" customHeight="1" x14ac:dyDescent="0.25">
      <c r="A2" s="7" t="s">
        <v>5</v>
      </c>
      <c r="B2" s="15"/>
      <c r="C2" s="12"/>
      <c r="D2" s="12"/>
      <c r="E2" s="12"/>
      <c r="F2" s="59"/>
      <c r="G2" s="8"/>
      <c r="H2" s="8"/>
      <c r="I2" s="8"/>
      <c r="J2" s="8"/>
      <c r="K2" s="8"/>
      <c r="L2" s="16"/>
    </row>
    <row r="3" spans="1:12" s="1" customFormat="1" ht="12.75" customHeight="1" x14ac:dyDescent="0.25">
      <c r="A3" s="7" t="s">
        <v>7</v>
      </c>
      <c r="B3" s="15"/>
      <c r="C3" s="12"/>
      <c r="D3" s="12"/>
      <c r="E3" s="12"/>
      <c r="F3" s="60"/>
      <c r="G3" s="8"/>
      <c r="H3" s="8"/>
      <c r="I3" s="8"/>
      <c r="J3" s="8"/>
      <c r="K3" s="8"/>
      <c r="L3" s="16"/>
    </row>
    <row r="4" spans="1:12" s="1" customFormat="1" ht="12.75" customHeight="1" thickBot="1" x14ac:dyDescent="0.3">
      <c r="A4" s="7" t="s">
        <v>8</v>
      </c>
      <c r="B4" s="17"/>
      <c r="C4" s="14"/>
      <c r="D4" s="14"/>
      <c r="E4" s="14"/>
      <c r="F4" s="61"/>
      <c r="G4" s="9"/>
      <c r="H4" s="9"/>
      <c r="I4" s="9"/>
      <c r="J4" s="9"/>
      <c r="K4" s="9"/>
      <c r="L4" s="18"/>
    </row>
    <row r="5" spans="1:12" s="1" customFormat="1" ht="48" customHeight="1" thickBot="1" x14ac:dyDescent="0.3">
      <c r="A5" s="7"/>
      <c r="B5" s="12"/>
      <c r="C5" s="12"/>
      <c r="D5" s="12"/>
      <c r="E5" s="12"/>
      <c r="F5" s="21"/>
      <c r="G5" s="8"/>
      <c r="H5" s="8"/>
      <c r="I5" s="8"/>
      <c r="J5" s="8"/>
      <c r="K5" s="8"/>
      <c r="L5" s="9"/>
    </row>
    <row r="6" spans="1:12" s="7" customFormat="1" ht="12.75" thickBot="1" x14ac:dyDescent="0.3">
      <c r="B6" s="22" t="s">
        <v>85</v>
      </c>
      <c r="C6" s="23"/>
      <c r="D6" s="6"/>
      <c r="E6" s="6"/>
      <c r="F6" s="6" t="s">
        <v>9</v>
      </c>
      <c r="G6" s="23"/>
      <c r="H6" s="23"/>
      <c r="I6" s="23"/>
      <c r="J6" s="23"/>
      <c r="K6" s="23"/>
      <c r="L6" s="24"/>
    </row>
    <row r="7" spans="1:12" s="7" customFormat="1" x14ac:dyDescent="0.25">
      <c r="G7" s="25"/>
      <c r="H7" s="25"/>
      <c r="I7" s="25"/>
      <c r="J7" s="25"/>
      <c r="K7" s="25"/>
      <c r="L7" s="25"/>
    </row>
    <row r="8" spans="1:12" s="1" customFormat="1" x14ac:dyDescent="0.25">
      <c r="A8" s="7"/>
      <c r="G8" s="26"/>
      <c r="H8" s="26"/>
      <c r="I8" s="26"/>
      <c r="J8" s="26"/>
      <c r="K8" s="26"/>
      <c r="L8" s="26"/>
    </row>
    <row r="9" spans="1:12" s="1" customFormat="1" x14ac:dyDescent="0.25">
      <c r="A9" s="7"/>
      <c r="G9" s="26"/>
      <c r="H9" s="26"/>
      <c r="I9" s="26"/>
      <c r="J9" s="26"/>
      <c r="K9" s="26"/>
      <c r="L9" s="26"/>
    </row>
    <row r="10" spans="1:12" s="1" customFormat="1" x14ac:dyDescent="0.25">
      <c r="A10" s="7"/>
      <c r="G10" s="26"/>
      <c r="H10" s="26"/>
      <c r="I10" s="26"/>
      <c r="J10" s="26"/>
      <c r="K10" s="26"/>
      <c r="L10" s="26"/>
    </row>
    <row r="11" spans="1:12" s="1" customFormat="1" x14ac:dyDescent="0.25">
      <c r="A11" s="7"/>
      <c r="G11" s="26"/>
      <c r="H11" s="26"/>
      <c r="I11" s="26"/>
      <c r="J11" s="26"/>
      <c r="K11" s="26"/>
      <c r="L11" s="26"/>
    </row>
    <row r="12" spans="1:12" s="1" customFormat="1" x14ac:dyDescent="0.25">
      <c r="A12" s="7"/>
      <c r="G12" s="26"/>
      <c r="H12" s="26"/>
      <c r="I12" s="26"/>
      <c r="J12" s="26"/>
      <c r="K12" s="26"/>
      <c r="L12" s="26"/>
    </row>
    <row r="13" spans="1:12" s="1" customFormat="1" x14ac:dyDescent="0.25">
      <c r="A13" s="7"/>
      <c r="G13" s="26"/>
      <c r="H13" s="26"/>
      <c r="I13" s="26"/>
      <c r="J13" s="26"/>
      <c r="K13" s="26"/>
      <c r="L13" s="26"/>
    </row>
    <row r="14" spans="1:12" s="1" customFormat="1" x14ac:dyDescent="0.25">
      <c r="A14" s="7"/>
      <c r="G14" s="26"/>
      <c r="H14" s="26"/>
      <c r="I14" s="26"/>
      <c r="J14" s="26"/>
      <c r="K14" s="26"/>
      <c r="L14" s="26"/>
    </row>
    <row r="15" spans="1:12" s="1" customFormat="1" x14ac:dyDescent="0.25">
      <c r="A15" s="7"/>
      <c r="G15" s="26"/>
      <c r="H15" s="26"/>
      <c r="I15" s="26"/>
      <c r="J15" s="26"/>
      <c r="K15" s="26"/>
      <c r="L15" s="26"/>
    </row>
    <row r="16" spans="1:12" s="1" customFormat="1" x14ac:dyDescent="0.25">
      <c r="A16" s="7"/>
      <c r="G16" s="26"/>
      <c r="H16" s="26"/>
      <c r="I16" s="26"/>
      <c r="J16" s="26"/>
      <c r="K16" s="26"/>
      <c r="L16" s="26"/>
    </row>
    <row r="17" spans="1:12" s="1" customFormat="1" x14ac:dyDescent="0.25">
      <c r="A17" s="7"/>
      <c r="G17" s="26"/>
      <c r="H17" s="26"/>
      <c r="I17" s="26"/>
      <c r="J17" s="26"/>
      <c r="K17" s="26"/>
      <c r="L17" s="26"/>
    </row>
    <row r="18" spans="1:12" s="1" customFormat="1" x14ac:dyDescent="0.25">
      <c r="A18" s="7"/>
      <c r="G18" s="26"/>
      <c r="H18" s="26"/>
      <c r="I18" s="26"/>
      <c r="J18" s="26"/>
      <c r="K18" s="26"/>
      <c r="L18" s="26"/>
    </row>
    <row r="19" spans="1:12" s="1" customFormat="1" x14ac:dyDescent="0.25">
      <c r="A19" s="7"/>
      <c r="G19" s="26"/>
      <c r="H19" s="26"/>
      <c r="I19" s="26"/>
      <c r="J19" s="26"/>
      <c r="K19" s="26"/>
      <c r="L19" s="26"/>
    </row>
    <row r="20" spans="1:12" s="1" customFormat="1" x14ac:dyDescent="0.25">
      <c r="A20" s="7"/>
      <c r="G20" s="26"/>
      <c r="H20" s="26"/>
      <c r="I20" s="26"/>
      <c r="J20" s="26"/>
      <c r="K20" s="26"/>
      <c r="L20" s="26"/>
    </row>
    <row r="21" spans="1:12" s="1" customFormat="1" x14ac:dyDescent="0.25">
      <c r="A21" s="7"/>
      <c r="G21" s="26"/>
      <c r="H21" s="26"/>
      <c r="I21" s="26"/>
      <c r="J21" s="26"/>
      <c r="K21" s="26"/>
      <c r="L21" s="26"/>
    </row>
    <row r="22" spans="1:12" s="1" customFormat="1" x14ac:dyDescent="0.25">
      <c r="A22" s="7"/>
      <c r="G22" s="26"/>
      <c r="H22" s="26"/>
      <c r="I22" s="26"/>
      <c r="J22" s="26"/>
      <c r="K22" s="26"/>
      <c r="L22" s="26"/>
    </row>
  </sheetData>
  <dataValidations count="4">
    <dataValidation allowBlank="1" showInputMessage="1" showErrorMessage="1" promptTitle="Název položky" prompt="Přesný název položky dle cenové soustavy, nebo vlastní název v případě položky mimo cenovou soustavu." sqref="F1"/>
    <dataValidation allowBlank="1" showInputMessage="1" showErrorMessage="1" promptTitle="Popis položky" prompt="doplnňující název položky pro upřesnění popisu a charakteristiky dané položky. V případě, že název položky odpovídá popisu položky, pole zůstane bez vyplnění." sqref="F2"/>
    <dataValidation allowBlank="1" showInputMessage="1" showErrorMessage="1" promptTitle="Výkaz výměr:" prompt="způsob stanovení množství položky, nebo odkaz na příslušnou přílohu dokumentace." sqref="F3"/>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4"/>
  </dataValidations>
  <pageMargins left="0" right="0" top="0" bottom="0" header="0.51181102362204722" footer="0.51181102362204722"/>
  <pageSetup paperSize="9" scale="82"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4"/>
  <dimension ref="A1:B14"/>
  <sheetViews>
    <sheetView workbookViewId="0">
      <selection activeCell="B15" sqref="B15"/>
    </sheetView>
  </sheetViews>
  <sheetFormatPr defaultRowHeight="15" x14ac:dyDescent="0.25"/>
  <cols>
    <col min="1" max="1" width="10.5703125" customWidth="1"/>
  </cols>
  <sheetData>
    <row r="1" spans="1:2" x14ac:dyDescent="0.25">
      <c r="A1" t="s">
        <v>81</v>
      </c>
    </row>
    <row r="2" spans="1:2" x14ac:dyDescent="0.25">
      <c r="A2" s="55">
        <v>43013</v>
      </c>
      <c r="B2" t="s">
        <v>82</v>
      </c>
    </row>
    <row r="3" spans="1:2" x14ac:dyDescent="0.25">
      <c r="B3" t="s">
        <v>83</v>
      </c>
    </row>
    <row r="4" spans="1:2" x14ac:dyDescent="0.25">
      <c r="B4" t="s">
        <v>84</v>
      </c>
    </row>
    <row r="5" spans="1:2" x14ac:dyDescent="0.25">
      <c r="B5" t="s">
        <v>86</v>
      </c>
    </row>
    <row r="6" spans="1:2" x14ac:dyDescent="0.25">
      <c r="B6" t="s">
        <v>87</v>
      </c>
    </row>
    <row r="7" spans="1:2" x14ac:dyDescent="0.25">
      <c r="B7" t="s">
        <v>88</v>
      </c>
    </row>
    <row r="9" spans="1:2" x14ac:dyDescent="0.25">
      <c r="A9" s="55">
        <v>43017</v>
      </c>
      <c r="B9" t="s">
        <v>90</v>
      </c>
    </row>
    <row r="10" spans="1:2" x14ac:dyDescent="0.25">
      <c r="B10" t="s">
        <v>91</v>
      </c>
    </row>
    <row r="11" spans="1:2" x14ac:dyDescent="0.25">
      <c r="B11" t="s">
        <v>92</v>
      </c>
    </row>
    <row r="13" spans="1:2" x14ac:dyDescent="0.25">
      <c r="A13" s="55">
        <v>43026</v>
      </c>
      <c r="B13" t="s">
        <v>94</v>
      </c>
    </row>
    <row r="14" spans="1:2" x14ac:dyDescent="0.25">
      <c r="B14" t="s">
        <v>95</v>
      </c>
    </row>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3</vt:i4>
      </vt:variant>
    </vt:vector>
  </HeadingPairs>
  <TitlesOfParts>
    <vt:vector size="7" baseType="lpstr">
      <vt:lpstr>SOPS</vt:lpstr>
      <vt:lpstr>Kategorie monitoringu</vt:lpstr>
      <vt:lpstr>hide</vt:lpstr>
      <vt:lpstr>změny</vt:lpstr>
      <vt:lpstr>SOPS!Oblast_tisku</vt:lpstr>
      <vt:lpstr>SOPS!Print_Area</vt:lpstr>
      <vt:lpstr>SOPS!Print_Titles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Moťka Radek</dc:creator>
  <cp:lastModifiedBy>SUDOP PRAHA a.s.</cp:lastModifiedBy>
  <cp:lastPrinted>2019-03-04T09:39:39Z</cp:lastPrinted>
  <dcterms:created xsi:type="dcterms:W3CDTF">2015-03-16T09:47:49Z</dcterms:created>
  <dcterms:modified xsi:type="dcterms:W3CDTF">2019-06-05T12:40:41Z</dcterms:modified>
</cp:coreProperties>
</file>